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01751867-1107-44CA-8BBD-F5A844EE9928}" xr6:coauthVersionLast="36" xr6:coauthVersionMax="36" xr10:uidLastSave="{00000000-0000-0000-0000-000000000000}"/>
  <bookViews>
    <workbookView xWindow="600" yWindow="285" windowWidth="8715" windowHeight="2850" tabRatio="907" xr2:uid="{00000000-000D-0000-FFFF-FFFF00000000}"/>
  </bookViews>
  <sheets>
    <sheet name="0.간지" sheetId="4" r:id="rId1"/>
    <sheet name="1.발전현황" sheetId="20" r:id="rId2"/>
    <sheet name="2.용도별전력사용량" sheetId="23" r:id="rId3"/>
    <sheet name="3.제조업종별전력사용량" sheetId="24" r:id="rId4"/>
    <sheet name="4.가스공급량" sheetId="21" r:id="rId5"/>
    <sheet name="5.고압가스시설현황" sheetId="22" r:id="rId6"/>
    <sheet name="6. 상수도보급현황" sheetId="35" r:id="rId7"/>
    <sheet name="7.상수도관" sheetId="34" r:id="rId8"/>
    <sheet name="8.급수사용량" sheetId="36" r:id="rId9"/>
    <sheet name="9.급수사용료부과" sheetId="27" r:id="rId10"/>
    <sheet name="10.하수도보급률" sheetId="29" r:id="rId11"/>
    <sheet name="11.하수도사용료부과" sheetId="30" r:id="rId12"/>
    <sheet name="12.하수관거" sheetId="31" r:id="rId13"/>
    <sheet name="xxxxxxxx" sheetId="19" state="veryHidden" r:id="rId14"/>
  </sheets>
  <definedNames>
    <definedName name="Document_array" localSheetId="1">{"Book1"}</definedName>
    <definedName name="Document_array" localSheetId="10">{"Book1"}</definedName>
    <definedName name="Document_array" localSheetId="11">{"Book1"}</definedName>
    <definedName name="Document_array" localSheetId="12">{"Book1"}</definedName>
    <definedName name="Document_array" localSheetId="2">{"Book1"}</definedName>
    <definedName name="Document_array" localSheetId="3">{"Book1"}</definedName>
    <definedName name="Document_array" localSheetId="4">{"Book1"}</definedName>
    <definedName name="Document_array" localSheetId="5">{"Book1"}</definedName>
    <definedName name="Document_array" localSheetId="6">{"Book1"}</definedName>
    <definedName name="Document_array" localSheetId="7">{"Book1"}</definedName>
    <definedName name="Document_array" localSheetId="8">{"Book1"}</definedName>
    <definedName name="Document_array" localSheetId="9">{"Book1"}</definedName>
    <definedName name="Document_array" localSheetId="13">{"Book1","08 전기가스수도.xls"}</definedName>
    <definedName name="Document_array">{"Book1"}</definedName>
    <definedName name="HTML_CodePage" hidden="1">949</definedName>
    <definedName name="HTML_Control" localSheetId="1" hidden="1">{"'6.강수량'!$A$1:$O$37","'6.강수량'!$A$1:$C$1"}</definedName>
    <definedName name="HTML_Control" localSheetId="10" hidden="1">{"'6.강수량'!$A$1:$O$37","'6.강수량'!$A$1:$C$1"}</definedName>
    <definedName name="HTML_Control" localSheetId="11" hidden="1">{"'6.강수량'!$A$1:$O$37","'6.강수량'!$A$1:$C$1"}</definedName>
    <definedName name="HTML_Control" localSheetId="12" hidden="1">{"'6.강수량'!$A$1:$O$37","'6.강수량'!$A$1:$C$1"}</definedName>
    <definedName name="HTML_Control" localSheetId="2" hidden="1">{"'6.강수량'!$A$1:$O$37","'6.강수량'!$A$1:$C$1"}</definedName>
    <definedName name="HTML_Control" localSheetId="3" hidden="1">{"'6.강수량'!$A$1:$O$37","'6.강수량'!$A$1:$C$1"}</definedName>
    <definedName name="HTML_Control" localSheetId="4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localSheetId="7" hidden="1">{"'6.강수량'!$A$1:$O$37","'6.강수량'!$A$1:$C$1"}</definedName>
    <definedName name="HTML_Control" localSheetId="8" hidden="1">{"'6.강수량'!$A$1:$O$37","'6.강수량'!$A$1:$C$1"}</definedName>
    <definedName name="HTML_Control" localSheetId="9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'0.간지'!$A$1:$I$25</definedName>
    <definedName name="_xlnm.Print_Area" localSheetId="1">'1.발전현황'!$A$1:$E$18</definedName>
    <definedName name="_xlnm.Print_Area" localSheetId="10">'10.하수도보급률'!$A$1:$J$25</definedName>
    <definedName name="_xlnm.Print_Area" localSheetId="11">'11.하수도사용료부과'!$A$1:$N$25</definedName>
    <definedName name="_xlnm.Print_Area" localSheetId="12">'12.하수관거'!$A$1:$AA$26</definedName>
    <definedName name="_xlnm.Print_Area" localSheetId="2">'2.용도별전력사용량'!$A$1:$R$30</definedName>
    <definedName name="_xlnm.Print_Area" localSheetId="3">'3.제조업종별전력사용량'!$A$1:$AD$29</definedName>
    <definedName name="_xlnm.Print_Area" localSheetId="4">'4.가스공급량'!$A$1:$G$28</definedName>
    <definedName name="_xlnm.Print_Area" localSheetId="5">'5.고압가스시설현황'!$A$1:$H$23</definedName>
    <definedName name="_xlnm.Print_Area" localSheetId="6">'6. 상수도보급현황'!$A$1:$H$27</definedName>
    <definedName name="_xlnm.Print_Area" localSheetId="7">'7.상수도관'!$A$1:$AJ$28</definedName>
    <definedName name="_xlnm.Print_Area" localSheetId="8">'8.급수사용량'!$A$1:$G$27</definedName>
    <definedName name="_xlnm.Print_Area" localSheetId="9">'9.급수사용료부과'!$A$1:$G$27</definedName>
  </definedNames>
  <calcPr calcId="191029"/>
</workbook>
</file>

<file path=xl/calcChain.xml><?xml version="1.0" encoding="utf-8"?>
<calcChain xmlns="http://schemas.openxmlformats.org/spreadsheetml/2006/main">
  <c r="B24" i="31" l="1"/>
  <c r="B23" i="31"/>
  <c r="B22" i="31"/>
  <c r="B21" i="31"/>
  <c r="B20" i="31"/>
  <c r="B19" i="31"/>
  <c r="B18" i="31"/>
  <c r="B17" i="31"/>
  <c r="B16" i="31"/>
  <c r="B15" i="31"/>
  <c r="C16" i="31"/>
  <c r="C17" i="31"/>
  <c r="C18" i="31"/>
  <c r="C19" i="31"/>
  <c r="C20" i="31"/>
  <c r="C21" i="31"/>
  <c r="C22" i="31"/>
  <c r="C23" i="31"/>
  <c r="C24" i="31"/>
  <c r="C15" i="31"/>
  <c r="K22" i="30" l="1"/>
  <c r="K20" i="30"/>
  <c r="K19" i="30"/>
  <c r="K18" i="30"/>
  <c r="K17" i="30"/>
  <c r="K15" i="30"/>
  <c r="K14" i="30"/>
  <c r="K13" i="30"/>
  <c r="J11" i="30"/>
  <c r="I11" i="30"/>
  <c r="M11" i="30" s="1"/>
  <c r="K11" i="30" l="1"/>
  <c r="N11" i="30" s="1"/>
  <c r="X15" i="34"/>
  <c r="AA13" i="34"/>
  <c r="Y13" i="31" l="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I13" i="31"/>
  <c r="H13" i="31"/>
  <c r="G13" i="31"/>
  <c r="F13" i="31"/>
  <c r="E13" i="31"/>
  <c r="C13" i="31"/>
  <c r="B13" i="31"/>
  <c r="C11" i="30"/>
  <c r="D11" i="30"/>
  <c r="E11" i="30"/>
  <c r="F11" i="30"/>
  <c r="G11" i="30"/>
  <c r="H13" i="29"/>
  <c r="G13" i="29"/>
  <c r="F13" i="29"/>
  <c r="E13" i="29" s="1"/>
  <c r="I13" i="29" s="1"/>
  <c r="C13" i="29"/>
  <c r="B13" i="29"/>
  <c r="D13" i="29" s="1"/>
  <c r="B13" i="27"/>
  <c r="G13" i="27"/>
  <c r="F13" i="27"/>
  <c r="E13" i="27"/>
  <c r="D13" i="27"/>
  <c r="C13" i="27"/>
  <c r="G13" i="36"/>
  <c r="F13" i="36"/>
  <c r="E13" i="36"/>
  <c r="D13" i="36"/>
  <c r="C13" i="36"/>
  <c r="AI13" i="34"/>
  <c r="AH13" i="34"/>
  <c r="AG13" i="34"/>
  <c r="AF13" i="34"/>
  <c r="AE13" i="34"/>
  <c r="AD13" i="34"/>
  <c r="AC13" i="34"/>
  <c r="AB13" i="34"/>
  <c r="Z13" i="34"/>
  <c r="Y13" i="34"/>
  <c r="U13" i="34"/>
  <c r="T13" i="34"/>
  <c r="S13" i="34"/>
  <c r="R13" i="34"/>
  <c r="Q13" i="34"/>
  <c r="O13" i="34"/>
  <c r="N13" i="34"/>
  <c r="M13" i="34"/>
  <c r="L13" i="34"/>
  <c r="K13" i="34"/>
  <c r="H13" i="34"/>
  <c r="G13" i="34"/>
  <c r="F13" i="34"/>
  <c r="E13" i="34"/>
  <c r="D13" i="34"/>
  <c r="H14" i="35"/>
  <c r="F14" i="35"/>
  <c r="G14" i="35" s="1"/>
  <c r="E14" i="35"/>
  <c r="C14" i="35"/>
  <c r="B14" i="35"/>
  <c r="C11" i="22"/>
  <c r="D11" i="22"/>
  <c r="E11" i="22"/>
  <c r="F11" i="22"/>
  <c r="G11" i="22"/>
  <c r="H11" i="22"/>
  <c r="E14" i="21"/>
  <c r="G14" i="21"/>
  <c r="C14" i="21"/>
  <c r="B14" i="21"/>
  <c r="W14" i="24"/>
  <c r="X14" i="24"/>
  <c r="Y14" i="24"/>
  <c r="Z14" i="24"/>
  <c r="AA14" i="24"/>
  <c r="AB14" i="24"/>
  <c r="AC14" i="24"/>
  <c r="R14" i="24"/>
  <c r="S14" i="24"/>
  <c r="T14" i="24"/>
  <c r="U14" i="24"/>
  <c r="V14" i="24"/>
  <c r="Q14" i="24"/>
  <c r="D14" i="24"/>
  <c r="E14" i="24"/>
  <c r="F14" i="24"/>
  <c r="G14" i="24"/>
  <c r="H14" i="24"/>
  <c r="I14" i="24"/>
  <c r="J14" i="24"/>
  <c r="K14" i="24"/>
  <c r="L14" i="24"/>
  <c r="M14" i="24"/>
  <c r="N14" i="24"/>
  <c r="C14" i="24"/>
  <c r="F13" i="24"/>
  <c r="G13" i="24"/>
  <c r="H13" i="24"/>
  <c r="J13" i="24"/>
  <c r="K13" i="24"/>
  <c r="D13" i="31" l="1"/>
  <c r="D14" i="35"/>
  <c r="P14" i="23" l="1"/>
  <c r="N14" i="23"/>
  <c r="L14" i="23"/>
  <c r="H14" i="23"/>
  <c r="F14" i="23"/>
  <c r="D14" i="23"/>
  <c r="E13" i="20"/>
  <c r="D13" i="20"/>
  <c r="C13" i="20"/>
  <c r="B13" i="20"/>
  <c r="D15" i="31" l="1"/>
  <c r="D16" i="31"/>
  <c r="D17" i="31"/>
  <c r="D18" i="31"/>
  <c r="D19" i="31"/>
  <c r="D20" i="31"/>
  <c r="D21" i="31"/>
  <c r="D22" i="31"/>
  <c r="D23" i="31"/>
  <c r="D24" i="31"/>
  <c r="D16" i="29"/>
  <c r="D17" i="29"/>
  <c r="D18" i="29"/>
  <c r="D19" i="29"/>
  <c r="D20" i="29"/>
  <c r="D21" i="29"/>
  <c r="D22" i="29"/>
  <c r="D23" i="29"/>
  <c r="D24" i="29"/>
  <c r="D15" i="29"/>
  <c r="E16" i="29"/>
  <c r="E17" i="29"/>
  <c r="E18" i="29"/>
  <c r="E19" i="29"/>
  <c r="E20" i="29"/>
  <c r="E21" i="29"/>
  <c r="E22" i="29"/>
  <c r="E23" i="29"/>
  <c r="E24" i="29"/>
  <c r="E15" i="29"/>
  <c r="B16" i="36"/>
  <c r="B17" i="36"/>
  <c r="B18" i="36"/>
  <c r="B19" i="36"/>
  <c r="B20" i="36"/>
  <c r="B21" i="36"/>
  <c r="B22" i="36"/>
  <c r="B23" i="36"/>
  <c r="B24" i="36"/>
  <c r="B15" i="36"/>
  <c r="P16" i="34"/>
  <c r="P17" i="34"/>
  <c r="P18" i="34"/>
  <c r="P19" i="34"/>
  <c r="P20" i="34"/>
  <c r="P21" i="34"/>
  <c r="P22" i="34"/>
  <c r="P23" i="34"/>
  <c r="P24" i="34"/>
  <c r="P15" i="34"/>
  <c r="J16" i="34"/>
  <c r="J17" i="34"/>
  <c r="J18" i="34"/>
  <c r="J19" i="34"/>
  <c r="J20" i="34"/>
  <c r="J21" i="34"/>
  <c r="J22" i="34"/>
  <c r="J23" i="34"/>
  <c r="J24" i="34"/>
  <c r="J15" i="34"/>
  <c r="C16" i="34"/>
  <c r="C17" i="34"/>
  <c r="C18" i="34"/>
  <c r="C19" i="34"/>
  <c r="C20" i="34"/>
  <c r="C21" i="34"/>
  <c r="C22" i="34"/>
  <c r="C23" i="34"/>
  <c r="C24" i="34"/>
  <c r="C15" i="34"/>
  <c r="G16" i="35"/>
  <c r="G17" i="35"/>
  <c r="G18" i="35"/>
  <c r="G19" i="35"/>
  <c r="G20" i="35"/>
  <c r="G21" i="35"/>
  <c r="G22" i="35"/>
  <c r="G23" i="35"/>
  <c r="G24" i="35"/>
  <c r="G25" i="35"/>
  <c r="D16" i="35"/>
  <c r="D17" i="35"/>
  <c r="D18" i="35"/>
  <c r="D19" i="35"/>
  <c r="D20" i="35"/>
  <c r="D21" i="35"/>
  <c r="D22" i="35"/>
  <c r="D23" i="35"/>
  <c r="D24" i="35"/>
  <c r="D25" i="35"/>
  <c r="J21" i="23"/>
  <c r="B21" i="23" s="1"/>
  <c r="J16" i="23"/>
  <c r="J17" i="23"/>
  <c r="J18" i="23"/>
  <c r="J19" i="23"/>
  <c r="J20" i="23"/>
  <c r="J22" i="23"/>
  <c r="J23" i="23"/>
  <c r="J24" i="23"/>
  <c r="J25" i="23"/>
  <c r="J26" i="23"/>
  <c r="J27" i="23"/>
  <c r="B13" i="36" l="1"/>
  <c r="P13" i="34"/>
  <c r="J13" i="34"/>
  <c r="C13" i="34"/>
  <c r="J14" i="23"/>
  <c r="I16" i="29"/>
  <c r="I17" i="29"/>
  <c r="I18" i="29"/>
  <c r="I19" i="29"/>
  <c r="I20" i="29"/>
  <c r="I21" i="29"/>
  <c r="I22" i="29"/>
  <c r="I23" i="29"/>
  <c r="I24" i="29"/>
  <c r="I15" i="29"/>
  <c r="B23" i="23"/>
  <c r="B24" i="23"/>
  <c r="B25" i="23"/>
  <c r="B26" i="23"/>
  <c r="B27" i="23"/>
  <c r="B19" i="23"/>
  <c r="B20" i="23"/>
  <c r="B22" i="23"/>
  <c r="B17" i="23"/>
  <c r="B18" i="23"/>
  <c r="B16" i="23"/>
  <c r="B14" i="23" l="1"/>
  <c r="K14" i="23" s="1"/>
  <c r="O25" i="23"/>
  <c r="O26" i="23"/>
  <c r="C14" i="23" l="1"/>
  <c r="E14" i="23"/>
  <c r="M14" i="23"/>
  <c r="G14" i="23"/>
  <c r="O14" i="23"/>
  <c r="I14" i="23"/>
  <c r="Q14" i="23"/>
  <c r="B14" i="30"/>
  <c r="B15" i="30"/>
  <c r="B16" i="30"/>
  <c r="B17" i="30"/>
  <c r="B18" i="30"/>
  <c r="B19" i="30"/>
  <c r="B20" i="30"/>
  <c r="B21" i="30"/>
  <c r="B22" i="30"/>
  <c r="B13" i="30"/>
  <c r="B11" i="30" l="1"/>
  <c r="B16" i="27"/>
  <c r="B17" i="27"/>
  <c r="B18" i="27"/>
  <c r="B19" i="27"/>
  <c r="B20" i="27"/>
  <c r="B21" i="27"/>
  <c r="B22" i="27"/>
  <c r="B23" i="27"/>
  <c r="B24" i="27"/>
  <c r="B15" i="27"/>
  <c r="X16" i="34" l="1"/>
  <c r="X17" i="34"/>
  <c r="X18" i="34"/>
  <c r="X19" i="34"/>
  <c r="X20" i="34"/>
  <c r="B20" i="34" s="1"/>
  <c r="X21" i="34"/>
  <c r="X22" i="34"/>
  <c r="X23" i="34"/>
  <c r="X24" i="34"/>
  <c r="X13" i="34" l="1"/>
  <c r="B22" i="22"/>
  <c r="B21" i="22"/>
  <c r="B20" i="22"/>
  <c r="B18" i="22"/>
  <c r="B16" i="22"/>
  <c r="B15" i="22"/>
  <c r="B14" i="22"/>
  <c r="B13" i="22"/>
  <c r="Q17" i="23" l="1"/>
  <c r="Q18" i="23"/>
  <c r="Q19" i="23"/>
  <c r="Q20" i="23"/>
  <c r="Q21" i="23"/>
  <c r="Q22" i="23"/>
  <c r="Q23" i="23"/>
  <c r="Q24" i="23"/>
  <c r="Q25" i="23"/>
  <c r="Q26" i="23"/>
  <c r="Q27" i="23"/>
  <c r="K17" i="23"/>
  <c r="K18" i="23"/>
  <c r="K19" i="23"/>
  <c r="K20" i="23"/>
  <c r="K21" i="23"/>
  <c r="K22" i="23"/>
  <c r="K23" i="23"/>
  <c r="K24" i="23"/>
  <c r="K25" i="23"/>
  <c r="K26" i="23"/>
  <c r="K27" i="23"/>
  <c r="B27" i="24" l="1"/>
  <c r="B26" i="24"/>
  <c r="B25" i="24"/>
  <c r="B24" i="24"/>
  <c r="B23" i="24"/>
  <c r="B22" i="24"/>
  <c r="B21" i="24"/>
  <c r="B20" i="24"/>
  <c r="B19" i="24"/>
  <c r="B18" i="24"/>
  <c r="B17" i="24"/>
  <c r="B16" i="24"/>
  <c r="B14" i="24" l="1"/>
  <c r="C19" i="23"/>
  <c r="O19" i="23"/>
  <c r="I19" i="23"/>
  <c r="M19" i="23"/>
  <c r="G19" i="23"/>
  <c r="E19" i="23"/>
  <c r="C23" i="23"/>
  <c r="O23" i="23"/>
  <c r="I23" i="23"/>
  <c r="G23" i="23"/>
  <c r="M23" i="23"/>
  <c r="E23" i="23"/>
  <c r="C27" i="23"/>
  <c r="O27" i="23"/>
  <c r="I27" i="23"/>
  <c r="M27" i="23"/>
  <c r="G27" i="23"/>
  <c r="E27" i="23"/>
  <c r="C17" i="23"/>
  <c r="O17" i="23"/>
  <c r="I17" i="23"/>
  <c r="G17" i="23"/>
  <c r="M17" i="23"/>
  <c r="E17" i="23"/>
  <c r="C21" i="23"/>
  <c r="O21" i="23"/>
  <c r="I21" i="23"/>
  <c r="M21" i="23"/>
  <c r="G21" i="23"/>
  <c r="E21" i="23"/>
  <c r="C25" i="23"/>
  <c r="I25" i="23"/>
  <c r="M25" i="23"/>
  <c r="G25" i="23"/>
  <c r="E25" i="23"/>
  <c r="M26" i="23" l="1"/>
  <c r="G26" i="23"/>
  <c r="E26" i="23"/>
  <c r="C26" i="23"/>
  <c r="I26" i="23"/>
  <c r="M22" i="23"/>
  <c r="G22" i="23"/>
  <c r="E22" i="23"/>
  <c r="C22" i="23"/>
  <c r="O22" i="23"/>
  <c r="I22" i="23"/>
  <c r="M18" i="23"/>
  <c r="G18" i="23"/>
  <c r="E18" i="23"/>
  <c r="C18" i="23"/>
  <c r="O18" i="23"/>
  <c r="I18" i="23"/>
  <c r="M24" i="23"/>
  <c r="G24" i="23"/>
  <c r="E24" i="23"/>
  <c r="C24" i="23"/>
  <c r="O24" i="23"/>
  <c r="I24" i="23"/>
  <c r="M20" i="23"/>
  <c r="G20" i="23"/>
  <c r="E20" i="23"/>
  <c r="C20" i="23"/>
  <c r="O20" i="23"/>
  <c r="I20" i="23"/>
  <c r="M16" i="23"/>
  <c r="E16" i="23"/>
  <c r="Q16" i="23"/>
  <c r="C16" i="23"/>
  <c r="G16" i="23"/>
  <c r="O16" i="23"/>
  <c r="I16" i="23"/>
  <c r="K16" i="23"/>
  <c r="B19" i="22" l="1"/>
  <c r="B17" i="22"/>
  <c r="B11" i="22" s="1"/>
  <c r="B16" i="34" l="1"/>
  <c r="B17" i="34"/>
  <c r="B18" i="34"/>
  <c r="B19" i="34"/>
  <c r="B21" i="34"/>
  <c r="B22" i="34"/>
  <c r="B23" i="34"/>
  <c r="B24" i="34"/>
  <c r="B15" i="34"/>
  <c r="B13" i="34" l="1"/>
</calcChain>
</file>

<file path=xl/sharedStrings.xml><?xml version="1.0" encoding="utf-8"?>
<sst xmlns="http://schemas.openxmlformats.org/spreadsheetml/2006/main" count="676" uniqueCount="342">
  <si>
    <t>단위 : MWh</t>
  </si>
  <si>
    <t>Unit : MWh</t>
  </si>
  <si>
    <t>판매량
(1,000㎥)
Amount sold</t>
  </si>
  <si>
    <t xml:space="preserve"> </t>
    <phoneticPr fontId="10" type="noConversion"/>
  </si>
  <si>
    <t>단위 : m</t>
  </si>
  <si>
    <t>Unit : m</t>
  </si>
  <si>
    <t>급수관 Water supply pipe</t>
  </si>
  <si>
    <t>단위 : 천원</t>
    <phoneticPr fontId="10" type="noConversion"/>
  </si>
  <si>
    <t>Unit : 1,000 won</t>
    <phoneticPr fontId="10" type="noConversion"/>
  </si>
  <si>
    <t>08 전기가스수도.xls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</si>
  <si>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</si>
  <si>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</si>
  <si>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</si>
  <si>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</si>
  <si>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</si>
  <si>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</si>
  <si>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</si>
  <si>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</si>
  <si>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</si>
  <si>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</si>
  <si>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</si>
  <si>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</si>
  <si>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물야면</t>
  </si>
  <si>
    <t>Mulya</t>
  </si>
  <si>
    <t>봉성면</t>
  </si>
  <si>
    <t>Bongseong</t>
  </si>
  <si>
    <t>법전면</t>
  </si>
  <si>
    <t>Beopjeon</t>
  </si>
  <si>
    <t>춘양면</t>
  </si>
  <si>
    <t>Chunyang</t>
  </si>
  <si>
    <t>소천면</t>
  </si>
  <si>
    <t>석포면</t>
  </si>
  <si>
    <t>Seokpo</t>
  </si>
  <si>
    <t>재산면</t>
  </si>
  <si>
    <t>Jaesan</t>
  </si>
  <si>
    <t>명호면</t>
  </si>
  <si>
    <t>Myeongho</t>
  </si>
  <si>
    <t>상운면</t>
  </si>
  <si>
    <t>Sangwun</t>
  </si>
  <si>
    <t>9. 급수사용료 부과</t>
    <phoneticPr fontId="10" type="noConversion"/>
  </si>
  <si>
    <t>최대전력(kW)
Peak load</t>
    <phoneticPr fontId="10" type="noConversion"/>
  </si>
  <si>
    <t>2. 용도별 전력 사용량</t>
    <phoneticPr fontId="10" type="noConversion"/>
  </si>
  <si>
    <t>연별 및
월별</t>
    <phoneticPr fontId="10" type="noConversion"/>
  </si>
  <si>
    <t>가정용
Residential</t>
    <phoneticPr fontId="10" type="noConversion"/>
  </si>
  <si>
    <t>공공용
Public</t>
    <phoneticPr fontId="10" type="noConversion"/>
  </si>
  <si>
    <t>산업용
Industry</t>
    <phoneticPr fontId="10" type="noConversion"/>
  </si>
  <si>
    <t>Year &amp;
Month</t>
    <phoneticPr fontId="10" type="noConversion"/>
  </si>
  <si>
    <t>제조업
Manufacturing</t>
    <phoneticPr fontId="10" type="noConversion"/>
  </si>
  <si>
    <t>펄프, 종이 및
종이제품
Pulp, paper and paper products</t>
    <phoneticPr fontId="10" type="noConversion"/>
  </si>
  <si>
    <t>1. 발전현황</t>
    <phoneticPr fontId="10" type="noConversion"/>
  </si>
  <si>
    <t>2. Electric Power Consumption by Use</t>
    <phoneticPr fontId="10" type="noConversion"/>
  </si>
  <si>
    <t>1. Electricity Generation</t>
    <phoneticPr fontId="10" type="noConversion"/>
  </si>
  <si>
    <t>Year &amp; Eup, Myeon</t>
    <phoneticPr fontId="14" type="noConversion"/>
  </si>
  <si>
    <t>계획
연장
(m)
Planned
length</t>
    <phoneticPr fontId="14" type="noConversion"/>
  </si>
  <si>
    <t>암거
Culvert</t>
    <phoneticPr fontId="14" type="noConversion"/>
  </si>
  <si>
    <t>측구
Gutter</t>
    <phoneticPr fontId="14" type="noConversion"/>
  </si>
  <si>
    <t>Source : KEPCO Bonghwa Office</t>
    <phoneticPr fontId="10" type="noConversion"/>
  </si>
  <si>
    <t>Bonghwa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</si>
  <si>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</si>
  <si>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</si>
  <si>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</si>
  <si>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</si>
  <si>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</si>
  <si>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</si>
  <si>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</si>
  <si>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</si>
  <si>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</si>
  <si>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</si>
  <si>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</si>
  <si>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</si>
  <si>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Mar</t>
  </si>
  <si>
    <t xml:space="preserve">Source : KEPCO Bonghwa office </t>
    <phoneticPr fontId="10" type="noConversion"/>
  </si>
  <si>
    <t>4. 가스 공급량</t>
    <phoneticPr fontId="10" type="noConversion"/>
  </si>
  <si>
    <t>4. Gas Supply</t>
    <phoneticPr fontId="10" type="noConversion"/>
  </si>
  <si>
    <t>단위 : 개소</t>
    <phoneticPr fontId="10" type="noConversion"/>
  </si>
  <si>
    <t>Unit : place</t>
    <phoneticPr fontId="10" type="noConversion"/>
  </si>
  <si>
    <t>판매소수
Number of
selling stores</t>
    <phoneticPr fontId="10" type="noConversion"/>
  </si>
  <si>
    <t>판매량(t)
Amount sold</t>
    <phoneticPr fontId="10" type="noConversion"/>
  </si>
  <si>
    <t>판매량(t)
Amount
sold</t>
    <phoneticPr fontId="10" type="noConversion"/>
  </si>
  <si>
    <t xml:space="preserve">단위 : 개소  </t>
    <phoneticPr fontId="10" type="noConversion"/>
  </si>
  <si>
    <t>Unit : place</t>
    <phoneticPr fontId="10" type="noConversion"/>
  </si>
  <si>
    <t xml:space="preserve">총인구
Population </t>
    <phoneticPr fontId="10" type="noConversion"/>
  </si>
  <si>
    <t>급수량
(㎥/일)
Amount of water supplied</t>
    <phoneticPr fontId="10" type="noConversion"/>
  </si>
  <si>
    <t>급수전수
(개)
Number of faucets</t>
    <phoneticPr fontId="10" type="noConversion"/>
  </si>
  <si>
    <t>7. 상수도관</t>
    <phoneticPr fontId="10" type="noConversion"/>
  </si>
  <si>
    <t>7. 상수도관(계속)</t>
    <phoneticPr fontId="10" type="noConversion"/>
  </si>
  <si>
    <t>연별 및
읍면별</t>
    <phoneticPr fontId="10" type="noConversion"/>
  </si>
  <si>
    <t>Year &amp;
 Eup, Myeon</t>
    <phoneticPr fontId="10" type="noConversion"/>
  </si>
  <si>
    <t>8. 급수 사용량</t>
    <phoneticPr fontId="10" type="noConversion"/>
  </si>
  <si>
    <t>단위 : ㎥</t>
    <phoneticPr fontId="10" type="noConversion"/>
  </si>
  <si>
    <t>Unit : ㎥</t>
    <phoneticPr fontId="10" type="noConversion"/>
  </si>
  <si>
    <t>Year &amp; Eup, Myeon</t>
    <phoneticPr fontId="10" type="noConversion"/>
  </si>
  <si>
    <t>봉화읍</t>
    <phoneticPr fontId="10" type="noConversion"/>
  </si>
  <si>
    <t xml:space="preserve">연별 및 읍면별
</t>
    <phoneticPr fontId="10" type="noConversion"/>
  </si>
  <si>
    <t>단위 : 천원</t>
    <phoneticPr fontId="10" type="noConversion"/>
  </si>
  <si>
    <t>하수도 처리 비용분석 Cost of Sewage Disposal</t>
    <phoneticPr fontId="10" type="noConversion"/>
  </si>
  <si>
    <t>부과액
(백만원) (B)  
Amounts charged 
for Usage
(Million won)</t>
    <phoneticPr fontId="10" type="noConversion"/>
  </si>
  <si>
    <t>평균단가
(원/톤) C=(B/A*1000) Average of Amounts
(won/ton)</t>
    <phoneticPr fontId="10" type="noConversion"/>
  </si>
  <si>
    <t>현실화율
(%)
 F=(C/E*100)
Actual rate of benefit &amp; cost</t>
    <phoneticPr fontId="10" type="noConversion"/>
  </si>
  <si>
    <t>12. 하수관거</t>
    <phoneticPr fontId="10" type="noConversion"/>
  </si>
  <si>
    <t>단위 :  ㎢,m,개</t>
    <phoneticPr fontId="10" type="noConversion"/>
  </si>
  <si>
    <t>Unit : ㎢, m, each</t>
    <phoneticPr fontId="10" type="noConversion"/>
  </si>
  <si>
    <t>합류식(m) Unclassifed pipe</t>
    <phoneticPr fontId="14" type="noConversion"/>
  </si>
  <si>
    <t>계획
면적
(㎢)
Planned
area</t>
    <phoneticPr fontId="14" type="noConversion"/>
  </si>
  <si>
    <t>개거
Open ditch</t>
    <phoneticPr fontId="14" type="noConversion"/>
  </si>
  <si>
    <t>계획
연장
(m)
Planned
length</t>
    <phoneticPr fontId="14" type="noConversion"/>
  </si>
  <si>
    <t>암거
Culvert</t>
    <phoneticPr fontId="14" type="noConversion"/>
  </si>
  <si>
    <t>계획
연장
(m)
Planned length</t>
    <phoneticPr fontId="14" type="noConversion"/>
  </si>
  <si>
    <t>시설
연장
(m)
Const-
ructed
length</t>
    <phoneticPr fontId="14" type="noConversion"/>
  </si>
  <si>
    <t>봉화읍</t>
  </si>
  <si>
    <t>임기소수력</t>
  </si>
  <si>
    <t>소천소수력</t>
  </si>
  <si>
    <t>봉화소수력</t>
  </si>
  <si>
    <t>개거
Open 
ditch</t>
    <phoneticPr fontId="14" type="noConversion"/>
  </si>
  <si>
    <t>제조
Manufacture</t>
    <phoneticPr fontId="10" type="noConversion"/>
  </si>
  <si>
    <t>저장
Storage</t>
    <phoneticPr fontId="10" type="noConversion"/>
  </si>
  <si>
    <t>판매
Sale</t>
    <phoneticPr fontId="10" type="noConversion"/>
  </si>
  <si>
    <t>일반충전
General charge</t>
    <phoneticPr fontId="10" type="noConversion"/>
  </si>
  <si>
    <t>CNG 충전
CNG charge</t>
    <phoneticPr fontId="10" type="noConversion"/>
  </si>
  <si>
    <t>기타충전
Other charge</t>
    <phoneticPr fontId="10" type="noConversion"/>
  </si>
  <si>
    <t>5. 고압가스 시설 현황</t>
    <phoneticPr fontId="10" type="noConversion"/>
  </si>
  <si>
    <t xml:space="preserve">5. The Present Condition of High-pressure Gas Facilities </t>
    <phoneticPr fontId="10" type="noConversion"/>
  </si>
  <si>
    <t>단위 : 명, ％</t>
    <phoneticPr fontId="10" type="noConversion"/>
  </si>
  <si>
    <t>Unit : Person, ％</t>
    <phoneticPr fontId="10" type="noConversion"/>
  </si>
  <si>
    <t>생물학적(2차)
Biological
(d2)</t>
    <phoneticPr fontId="10" type="noConversion"/>
  </si>
  <si>
    <t>고도(3차)
Advanced
(d3)</t>
    <phoneticPr fontId="10" type="noConversion"/>
  </si>
  <si>
    <t>…</t>
  </si>
  <si>
    <t>봉화읍</t>
    <phoneticPr fontId="10" type="noConversion"/>
  </si>
  <si>
    <t>Bongseong</t>
    <phoneticPr fontId="10" type="noConversion"/>
  </si>
  <si>
    <t>Jan.</t>
    <phoneticPr fontId="10" type="noConversion"/>
  </si>
  <si>
    <t>6. 상수도 보급현황</t>
    <phoneticPr fontId="10" type="noConversion"/>
  </si>
  <si>
    <t>주철관
Cast iron</t>
    <phoneticPr fontId="7" type="noConversion"/>
  </si>
  <si>
    <t>PVC관</t>
    <phoneticPr fontId="7" type="noConversion"/>
  </si>
  <si>
    <t>PE관</t>
    <phoneticPr fontId="7" type="noConversion"/>
  </si>
  <si>
    <t>주철관
Cast iron</t>
    <phoneticPr fontId="7" type="noConversion"/>
  </si>
  <si>
    <t>주철관
Cast iron</t>
    <phoneticPr fontId="7" type="noConversion"/>
  </si>
  <si>
    <t>총괄원가
(백만원)
(D)Expense
of sewage treatment
(Million won)</t>
    <phoneticPr fontId="10" type="noConversion"/>
  </si>
  <si>
    <t>12. 하수관거</t>
  </si>
  <si>
    <t xml:space="preserve"> </t>
    <phoneticPr fontId="10" type="noConversion"/>
  </si>
  <si>
    <t>Jan.</t>
    <phoneticPr fontId="10" type="noConversion"/>
  </si>
  <si>
    <t>d=d1+d2+d3</t>
    <phoneticPr fontId="10" type="noConversion"/>
  </si>
  <si>
    <t>자료 : 녹색환경과</t>
  </si>
  <si>
    <t>Source : Green Environment Division</t>
  </si>
  <si>
    <t xml:space="preserve">Source : Green Environment Division 
</t>
  </si>
  <si>
    <t xml:space="preserve"> 1월</t>
  </si>
  <si>
    <t xml:space="preserve"> 1월</t>
    <phoneticPr fontId="10" type="noConversion"/>
  </si>
  <si>
    <t xml:space="preserve"> 2월</t>
  </si>
  <si>
    <t xml:space="preserve"> 3월</t>
  </si>
  <si>
    <t xml:space="preserve"> 4월</t>
  </si>
  <si>
    <t xml:space="preserve"> 5월</t>
  </si>
  <si>
    <t xml:space="preserve"> 6월</t>
  </si>
  <si>
    <t xml:space="preserve"> 7월</t>
  </si>
  <si>
    <t xml:space="preserve"> 8월</t>
  </si>
  <si>
    <t xml:space="preserve"> 9월</t>
  </si>
  <si>
    <t xml:space="preserve"> 10월</t>
  </si>
  <si>
    <t xml:space="preserve"> 11월</t>
  </si>
  <si>
    <t xml:space="preserve"> 12월</t>
  </si>
  <si>
    <t>발전설비(kW) 
Generating
facilities</t>
    <phoneticPr fontId="10" type="noConversion"/>
  </si>
  <si>
    <t>단위 : MWh, %</t>
    <phoneticPr fontId="10" type="noConversion"/>
  </si>
  <si>
    <t>Unit : MWh, %</t>
    <phoneticPr fontId="10" type="noConversion"/>
  </si>
  <si>
    <t>점유율(%)
share of total (%)</t>
    <phoneticPr fontId="10" type="noConversion"/>
  </si>
  <si>
    <t>3. 제조업종별 전력사용량</t>
    <phoneticPr fontId="10" type="noConversion"/>
  </si>
  <si>
    <t>3. 제조업종별 전력사용량(계속)</t>
    <phoneticPr fontId="10" type="noConversion"/>
  </si>
  <si>
    <t>6. Water Suppy Service</t>
    <phoneticPr fontId="10" type="noConversion"/>
  </si>
  <si>
    <t>단위 : 명, 개별</t>
    <phoneticPr fontId="10" type="noConversion"/>
  </si>
  <si>
    <t>급수인구
Population with water supply</t>
    <phoneticPr fontId="10" type="noConversion"/>
  </si>
  <si>
    <t>보급률(%)
Water Supply rate</t>
    <phoneticPr fontId="10" type="noConversion"/>
  </si>
  <si>
    <t>시설용량
(㎥/일)
Water supply capacity</t>
    <phoneticPr fontId="10" type="noConversion"/>
  </si>
  <si>
    <t>1일1인당
급수량(ℓ)
Daily water supply per person</t>
    <phoneticPr fontId="10" type="noConversion"/>
  </si>
  <si>
    <t>7. Water Supply Pipes</t>
    <phoneticPr fontId="10" type="noConversion"/>
  </si>
  <si>
    <t>7. Water Suppy Pipes(Cont'd)</t>
    <phoneticPr fontId="10" type="noConversion"/>
  </si>
  <si>
    <t>에나멜코팅
도복장강관
Enamel coated steel pipe</t>
    <phoneticPr fontId="7" type="noConversion"/>
  </si>
  <si>
    <t>액상에폭시
도복장강관
Liquid epoxy coated steel pipe</t>
    <phoneticPr fontId="7" type="noConversion"/>
  </si>
  <si>
    <t>덕타일주철관
Ductile cast iron</t>
    <phoneticPr fontId="7" type="noConversion"/>
  </si>
  <si>
    <t>아연도강관
Galvanized steel</t>
    <phoneticPr fontId="7" type="noConversion"/>
  </si>
  <si>
    <t>스텐레스관
Stainless steel</t>
    <phoneticPr fontId="7" type="noConversion"/>
  </si>
  <si>
    <t>동관
Copper pipe</t>
    <rPh sb="0" eb="2">
      <t>1)</t>
    </rPh>
    <phoneticPr fontId="10" type="noConversion"/>
  </si>
  <si>
    <t>8. Water Consumption by Use</t>
    <phoneticPr fontId="7" type="noConversion"/>
  </si>
  <si>
    <t>9. Water Usage Charges</t>
    <phoneticPr fontId="10" type="noConversion"/>
  </si>
  <si>
    <t>10. 하수도 보급률</t>
    <phoneticPr fontId="10" type="noConversion"/>
  </si>
  <si>
    <t>총인구(명)
(A)
Total Population</t>
    <phoneticPr fontId="10" type="noConversion"/>
  </si>
  <si>
    <t>미처리인구
(B)
Population without sewerage service</t>
    <phoneticPr fontId="10" type="noConversion"/>
  </si>
  <si>
    <t>처리대상인구
(C=A-B)
Populatioin with sewerage service</t>
    <phoneticPr fontId="10" type="noConversion"/>
  </si>
  <si>
    <t>공공하수처리시설 처리인구(명)
Population connected to public sewerage facilities</t>
    <phoneticPr fontId="10" type="noConversion"/>
  </si>
  <si>
    <t>물리적(1차)
Mechanical
(d1)</t>
    <phoneticPr fontId="10" type="noConversion"/>
  </si>
  <si>
    <t>하수도
보급률(%)
Sewerage distribution rate</t>
    <phoneticPr fontId="10" type="noConversion"/>
  </si>
  <si>
    <t>11. 하수도 사용료 부과</t>
    <phoneticPr fontId="10" type="noConversion"/>
  </si>
  <si>
    <t>업종별 하수도 사용료 Sewerage service charges by use</t>
    <phoneticPr fontId="10" type="noConversion"/>
  </si>
  <si>
    <t>시설
연장
(m)
Constructed
length</t>
    <phoneticPr fontId="14" type="noConversion"/>
  </si>
  <si>
    <t>보급율
(%)
Distribution
rate</t>
    <phoneticPr fontId="14" type="noConversion"/>
  </si>
  <si>
    <t>맨홀
(개소)
Manhole
(Numbers)</t>
    <phoneticPr fontId="14" type="noConversion"/>
  </si>
  <si>
    <t>우·오수받이
(개소)
Storm &amp; House inlet
(Numbers)</t>
    <phoneticPr fontId="14" type="noConversion"/>
  </si>
  <si>
    <t>자료 : 한국전력공사 봉화지사</t>
    <phoneticPr fontId="10" type="noConversion"/>
  </si>
  <si>
    <t>자료 : 한국전력공사 봉화지사</t>
    <phoneticPr fontId="10" type="noConversion"/>
  </si>
  <si>
    <t>주) :  1) 한국표준산업분류상 농업, 임업 및 어업, 광업, 제조업, 공공행정 국방 사회보장행정을 제외한 산업.</t>
    <phoneticPr fontId="10" type="noConversion"/>
  </si>
  <si>
    <r>
      <t>서비스업 및 기타</t>
    </r>
    <r>
      <rPr>
        <vertAlign val="superscript"/>
        <sz val="9"/>
        <rFont val="돋움"/>
        <family val="3"/>
        <charset val="129"/>
      </rPr>
      <t>1)</t>
    </r>
    <r>
      <rPr>
        <sz val="9"/>
        <rFont val="돋움"/>
        <family val="3"/>
        <charset val="129"/>
      </rPr>
      <t xml:space="preserve">
Service and others</t>
    </r>
    <phoneticPr fontId="10" type="noConversion"/>
  </si>
  <si>
    <t xml:space="preserve">            단 제조업 중 산업용 기계 및 장비수리업은 포함</t>
    <phoneticPr fontId="10" type="noConversion"/>
  </si>
  <si>
    <t>담배
Tobacco products</t>
    <phoneticPr fontId="10" type="noConversion"/>
  </si>
  <si>
    <t>가구
Furniture</t>
    <phoneticPr fontId="10" type="noConversion"/>
  </si>
  <si>
    <t>욕탕용
(욕탕1종(대중탕용)
+욕탕2종)
Bath-house</t>
    <phoneticPr fontId="10" type="noConversion"/>
  </si>
  <si>
    <t>일반용
(영업용) General</t>
    <phoneticPr fontId="10" type="noConversion"/>
  </si>
  <si>
    <t>식료품
Food products</t>
    <phoneticPr fontId="10" type="noConversion"/>
  </si>
  <si>
    <t>음료 
Beverages</t>
    <phoneticPr fontId="10" type="noConversion"/>
  </si>
  <si>
    <t>섬유제품
(의복 제외) 
Textiles, except apparel</t>
    <phoneticPr fontId="10" type="noConversion"/>
  </si>
  <si>
    <t>가죽, 가방, 
및 신발
Leather, luggage and footwear</t>
    <phoneticPr fontId="10" type="noConversion"/>
  </si>
  <si>
    <t>전기장비 Electrical equipment</t>
    <phoneticPr fontId="10" type="noConversion"/>
  </si>
  <si>
    <t>기타제품
Other manufacturing</t>
    <phoneticPr fontId="10" type="noConversion"/>
  </si>
  <si>
    <t>자료: 새마을경제과</t>
    <phoneticPr fontId="10" type="noConversion"/>
  </si>
  <si>
    <t>자료 : 새마을경제과</t>
    <phoneticPr fontId="10" type="noConversion"/>
  </si>
  <si>
    <t>주: 통계표에 수록된 숫자는 추정과정의 반올림으로 인해 세목과 그 총계가 일치하지 않는 경우도 있음</t>
    <phoneticPr fontId="7" type="noConversion"/>
  </si>
  <si>
    <t>-</t>
    <phoneticPr fontId="10" type="noConversion"/>
  </si>
  <si>
    <t>…</t>
    <phoneticPr fontId="10" type="noConversion"/>
  </si>
  <si>
    <t>수도용 경질
폴리염화비닐관
Unplasticized poly(vinyl chloride) pipe</t>
    <phoneticPr fontId="7" type="noConversion"/>
  </si>
  <si>
    <t>Source : Seamaul Economy Division</t>
    <phoneticPr fontId="7" type="noConversion"/>
  </si>
  <si>
    <t>농림어업
Agriculture,
forestry &amp;
 fishing</t>
    <phoneticPr fontId="10" type="noConversion"/>
  </si>
  <si>
    <t>의복, 
의복액세서리
 및 모피제품
Wearing apparel, clothing accessories and fur articles</t>
    <phoneticPr fontId="10" type="noConversion"/>
  </si>
  <si>
    <t>목재 및 나무제품(가구 제외)
Wood and products of wood and cork, except furniture</t>
    <phoneticPr fontId="10" type="noConversion"/>
  </si>
  <si>
    <t>인쇄 및
기록매체 복제업
Printing and Reproduction of Recorded Media</t>
    <phoneticPr fontId="10" type="noConversion"/>
  </si>
  <si>
    <t>코크스, 연탄 및 석유정제품
Coke, hard-coal and lignite fuel briquettes and refined petroleum products</t>
    <phoneticPr fontId="10" type="noConversion"/>
  </si>
  <si>
    <t>화학물질, 화학제품(의약품 제외)
Chemicals and chemical products except pharmaceuticals, medicinal chemicals</t>
    <phoneticPr fontId="10" type="noConversion"/>
  </si>
  <si>
    <t>의료용 물질 및 의약품 Pharmaceuticals, medicinal chemicals and botanical products</t>
    <phoneticPr fontId="10" type="noConversion"/>
  </si>
  <si>
    <t>고무 및 
플라스틱제품Rubber and plastic products</t>
    <phoneticPr fontId="10" type="noConversion"/>
  </si>
  <si>
    <t>비금속 광물제품  
Other non-metallic mineral products</t>
    <phoneticPr fontId="10" type="noConversion"/>
  </si>
  <si>
    <t>1차 금속  Basic metal products</t>
    <phoneticPr fontId="10" type="noConversion"/>
  </si>
  <si>
    <t>금속가공제품
(기계 및 가구 제외)  Fabricated metal products, except machinery and furniture</t>
    <phoneticPr fontId="10" type="noConversion"/>
  </si>
  <si>
    <t>전자부품,
 컴퓨터, 영상, 음향 및 통신장비  Electronic components, 
computer, visual, 
sounding 
and communication equipment</t>
    <phoneticPr fontId="10" type="noConversion"/>
  </si>
  <si>
    <t>의료, 정밀, 광학기기
 및 시계
Medical, precision and optical Instruments, watches and clocks</t>
    <phoneticPr fontId="10" type="noConversion"/>
  </si>
  <si>
    <t>기타 기계
및 장비
Other machinery and equipment</t>
    <phoneticPr fontId="10" type="noConversion"/>
  </si>
  <si>
    <t>기타 운송장비
Other 
transport equipment</t>
    <phoneticPr fontId="10" type="noConversion"/>
  </si>
  <si>
    <t>3. Electric Power Consumption by Industry Type</t>
    <phoneticPr fontId="10" type="noConversion"/>
  </si>
  <si>
    <t xml:space="preserve">3. Electric Power Consumption by Industry Type(Cont'd) </t>
    <phoneticPr fontId="10" type="noConversion"/>
  </si>
  <si>
    <t>주 : 2018년 자료부터 전력공사 자료로 항목 현황화(7개)</t>
    <phoneticPr fontId="10" type="noConversion"/>
  </si>
  <si>
    <t>주 : 2018년 자료부터 세부항목 수정</t>
    <phoneticPr fontId="10" type="noConversion"/>
  </si>
  <si>
    <t>…</t>
    <phoneticPr fontId="7" type="noConversion"/>
  </si>
  <si>
    <t>오수관로
Sewage Pipe Line</t>
    <phoneticPr fontId="14" type="noConversion"/>
  </si>
  <si>
    <t>우수관로
Rain Water Pipe Line</t>
    <phoneticPr fontId="14" type="noConversion"/>
  </si>
  <si>
    <t>Source : Seamaul Economy Division</t>
    <phoneticPr fontId="10" type="noConversion"/>
  </si>
  <si>
    <t>1. 발전현황</t>
    <phoneticPr fontId="10" type="noConversion"/>
  </si>
  <si>
    <t>2. 용도별 전력사용량</t>
    <phoneticPr fontId="10" type="noConversion"/>
  </si>
  <si>
    <t>5. 고압가스 시설 현황</t>
    <phoneticPr fontId="10" type="noConversion"/>
  </si>
  <si>
    <t>6. 상수도 보급현황</t>
    <phoneticPr fontId="10" type="noConversion"/>
  </si>
  <si>
    <t>7. 상수도관</t>
    <phoneticPr fontId="10" type="noConversion"/>
  </si>
  <si>
    <t>8. 급수사용량</t>
    <phoneticPr fontId="10" type="noConversion"/>
  </si>
  <si>
    <t>9. 급수사용료 부과</t>
    <phoneticPr fontId="10" type="noConversion"/>
  </si>
  <si>
    <t xml:space="preserve">      '기타' → '기타(산업 및 공업용+기타업종)' 항목 변경</t>
    <phoneticPr fontId="7" type="noConversion"/>
  </si>
  <si>
    <t>주 : 2021년 자료부터 '영업용(일반용)' → '공공용(업무용)', '일반용(영업용)' 항목 분리</t>
    <phoneticPr fontId="10" type="noConversion"/>
  </si>
  <si>
    <t>합계
Total</t>
    <phoneticPr fontId="10" type="noConversion"/>
  </si>
  <si>
    <t>도시가스
Liquefied natural gas(LNG)</t>
    <phoneticPr fontId="10" type="noConversion"/>
  </si>
  <si>
    <t>프로판
 Propane gas(LPG)</t>
    <phoneticPr fontId="10" type="noConversion"/>
  </si>
  <si>
    <t>부탄
Butane gas</t>
    <phoneticPr fontId="10" type="noConversion"/>
  </si>
  <si>
    <t>도수관  Aqueduct pipe</t>
    <phoneticPr fontId="10" type="noConversion"/>
  </si>
  <si>
    <t>기타
Others</t>
    <phoneticPr fontId="7" type="noConversion"/>
  </si>
  <si>
    <t>합계
Total</t>
    <phoneticPr fontId="7" type="noConversion"/>
  </si>
  <si>
    <t>기타
(산업 및 공업용
+기타업종)
Others</t>
    <phoneticPr fontId="10" type="noConversion"/>
  </si>
  <si>
    <t>배수관 Water drain pipe</t>
    <phoneticPr fontId="7" type="noConversion"/>
  </si>
  <si>
    <t>기타
(산업 및 공업용+기타업종)
Others</t>
    <phoneticPr fontId="10" type="noConversion"/>
  </si>
  <si>
    <t>10. Sewerage Supply Rate</t>
    <phoneticPr fontId="10" type="noConversion"/>
  </si>
  <si>
    <t>11. Sewerage Service Charges</t>
    <phoneticPr fontId="10" type="noConversion"/>
  </si>
  <si>
    <t>공공용(업무용)
Public(office)</t>
    <phoneticPr fontId="10" type="noConversion"/>
  </si>
  <si>
    <t>사각형
Quadrangle</t>
    <phoneticPr fontId="14" type="noConversion"/>
  </si>
  <si>
    <t>원형
Circle</t>
    <phoneticPr fontId="14" type="noConversion"/>
  </si>
  <si>
    <t>11. 하수도 사용료 부과</t>
    <phoneticPr fontId="10" type="noConversion"/>
  </si>
  <si>
    <t>단위 : kW, MWh</t>
    <phoneticPr fontId="7" type="noConversion"/>
  </si>
  <si>
    <t>Unit : kW, MWh</t>
    <phoneticPr fontId="7" type="noConversion"/>
  </si>
  <si>
    <t>산업용기계, 
장비수리업
Maintenace and repair service of industrial machinery and equipment</t>
    <phoneticPr fontId="10" type="noConversion"/>
  </si>
  <si>
    <t>Unit : person, item specific</t>
    <phoneticPr fontId="10" type="noConversion"/>
  </si>
  <si>
    <t>7. 상수도관(계속)</t>
    <phoneticPr fontId="7" type="noConversion"/>
  </si>
  <si>
    <t>7. Water Supply Pipes(Cont'd)</t>
    <phoneticPr fontId="10" type="noConversion"/>
  </si>
  <si>
    <t>기타
Others</t>
    <phoneticPr fontId="7" type="noConversion"/>
  </si>
  <si>
    <t>송수관   Transmission pipe</t>
    <phoneticPr fontId="10" type="noConversion"/>
  </si>
  <si>
    <t>연별 및
읍면별
Year &amp;
 Eup, Myeon</t>
    <phoneticPr fontId="10" type="noConversion"/>
  </si>
  <si>
    <t>일반용(영업용) 
General
(Commercial)</t>
    <phoneticPr fontId="10" type="noConversion"/>
  </si>
  <si>
    <t>공공용
(업무용)
Public</t>
    <phoneticPr fontId="10" type="noConversion"/>
  </si>
  <si>
    <t>일반용
(영업용) 
General</t>
    <phoneticPr fontId="10" type="noConversion"/>
  </si>
  <si>
    <t>연별 및 
읍면별
Year &amp;
Eup, Myeon</t>
    <phoneticPr fontId="10" type="noConversion"/>
  </si>
  <si>
    <t>11. 하수도 사용료 부과(계속)</t>
    <phoneticPr fontId="10" type="noConversion"/>
  </si>
  <si>
    <t>11. Sewerage Service Charges(Cont'd)</t>
    <phoneticPr fontId="10" type="noConversion"/>
  </si>
  <si>
    <t>총괄단위원가
(원/톤)
E=(D/A*1000)
Cost of
sewage
treatment
(won/ton)</t>
    <phoneticPr fontId="10" type="noConversion"/>
  </si>
  <si>
    <t>연간조정량
(천톤) (A) 
Total Volume charged for the Usage of Sewerage
(1000 tons)</t>
    <phoneticPr fontId="10" type="noConversion"/>
  </si>
  <si>
    <t xml:space="preserve">욕탕용
(욕탕1종(대중탕용)+욕탕2종)
Bath-house </t>
    <phoneticPr fontId="10" type="noConversion"/>
  </si>
  <si>
    <t>분류식(m) Classifed pipe</t>
    <phoneticPr fontId="14" type="noConversion"/>
  </si>
  <si>
    <t>연별 및 
읍면별
Year &amp; Eup, Myeon</t>
    <phoneticPr fontId="14" type="noConversion"/>
  </si>
  <si>
    <t>합류식(m) 
Unclassifed pipe</t>
    <phoneticPr fontId="14" type="noConversion"/>
  </si>
  <si>
    <t>12. Sewage Pipes</t>
  </si>
  <si>
    <t>12. 하수관거(계속)</t>
    <phoneticPr fontId="14" type="noConversion"/>
  </si>
  <si>
    <t>Bonghwa</t>
    <phoneticPr fontId="10" type="noConversion"/>
  </si>
  <si>
    <t>Sochen</t>
  </si>
  <si>
    <t>연별 및 
읍면별</t>
    <phoneticPr fontId="14" type="noConversion"/>
  </si>
  <si>
    <t>물야면</t>
    <phoneticPr fontId="10" type="noConversion"/>
  </si>
  <si>
    <t>봉성면</t>
    <phoneticPr fontId="10" type="noConversion"/>
  </si>
  <si>
    <t>법전면</t>
    <phoneticPr fontId="10" type="noConversion"/>
  </si>
  <si>
    <t>춘양면</t>
    <phoneticPr fontId="10" type="noConversion"/>
  </si>
  <si>
    <t>소천면</t>
    <phoneticPr fontId="10" type="noConversion"/>
  </si>
  <si>
    <t>석포면</t>
    <phoneticPr fontId="10" type="noConversion"/>
  </si>
  <si>
    <t>재산면</t>
    <phoneticPr fontId="10" type="noConversion"/>
  </si>
  <si>
    <t>명호면</t>
    <phoneticPr fontId="10" type="noConversion"/>
  </si>
  <si>
    <t>상운면</t>
    <phoneticPr fontId="10" type="noConversion"/>
  </si>
  <si>
    <t>발전량(MWh)
Amount of electricity generation</t>
    <phoneticPr fontId="10" type="noConversion"/>
  </si>
  <si>
    <t>평균전력(kW)
 Average load</t>
    <phoneticPr fontId="10" type="noConversion"/>
  </si>
  <si>
    <t>연별 및 
읍면별
Year &amp; 
Eup, Myeon</t>
    <phoneticPr fontId="10" type="noConversion"/>
  </si>
  <si>
    <t>Sochen</t>
    <phoneticPr fontId="10" type="noConversion"/>
  </si>
  <si>
    <t>Myeongho</t>
    <phoneticPr fontId="10" type="noConversion"/>
  </si>
  <si>
    <t>연별 및 
발전소별
Year &amp;
Power Plant</t>
    <phoneticPr fontId="10" type="noConversion"/>
  </si>
  <si>
    <t>자동차 및
트레일러
Motor vehicles, trailers and 
semitrailers</t>
    <phoneticPr fontId="10" type="noConversion"/>
  </si>
  <si>
    <t>연별 및 
월별
Year &amp;
Month</t>
    <phoneticPr fontId="10" type="noConversion"/>
  </si>
  <si>
    <t>연별 및 
읍면별
Year &amp; 
Eup, Myon</t>
    <phoneticPr fontId="10" type="noConversion"/>
  </si>
  <si>
    <t xml:space="preserve">    봉화읍
    Bonghwa</t>
    <phoneticPr fontId="7" type="noConversion"/>
  </si>
  <si>
    <t xml:space="preserve">    물야면
    Mulya</t>
    <phoneticPr fontId="7" type="noConversion"/>
  </si>
  <si>
    <t xml:space="preserve">    봉성면
    Bongseong</t>
    <phoneticPr fontId="7" type="noConversion"/>
  </si>
  <si>
    <t xml:space="preserve">    법전면
    Beopjeon</t>
    <phoneticPr fontId="7" type="noConversion"/>
  </si>
  <si>
    <t xml:space="preserve">    춘양면
    Chunyang</t>
    <phoneticPr fontId="7" type="noConversion"/>
  </si>
  <si>
    <t xml:space="preserve">    소천면
    Sochen</t>
    <phoneticPr fontId="7" type="noConversion"/>
  </si>
  <si>
    <t xml:space="preserve">    석포면
    Seokpo</t>
    <phoneticPr fontId="7" type="noConversion"/>
  </si>
  <si>
    <t xml:space="preserve">    재산면
    Jaesan</t>
    <phoneticPr fontId="7" type="noConversion"/>
  </si>
  <si>
    <t xml:space="preserve">    명호면
    Myeongho</t>
    <phoneticPr fontId="7" type="noConversion"/>
  </si>
  <si>
    <t xml:space="preserve">    상운면
    Sangwun</t>
    <phoneticPr fontId="7" type="noConversion"/>
  </si>
  <si>
    <t>토실·토구
(개소)
Sewer outlet
(Numbers)</t>
    <phoneticPr fontId="14" type="noConversion"/>
  </si>
  <si>
    <t>광업
Mining</t>
    <phoneticPr fontId="10" type="noConversion"/>
  </si>
  <si>
    <t xml:space="preserve">  봉화읍
  Bonghwa</t>
    <phoneticPr fontId="7" type="noConversion"/>
  </si>
  <si>
    <t xml:space="preserve">  물야면
  Mulya</t>
    <phoneticPr fontId="7" type="noConversion"/>
  </si>
  <si>
    <t xml:space="preserve">  봉성면
  Bongseong</t>
    <phoneticPr fontId="7" type="noConversion"/>
  </si>
  <si>
    <t xml:space="preserve">  법전면  
  Beopjeon</t>
    <phoneticPr fontId="7" type="noConversion"/>
  </si>
  <si>
    <t xml:space="preserve">  춘양면
  Chunyang</t>
    <phoneticPr fontId="7" type="noConversion"/>
  </si>
  <si>
    <t xml:space="preserve">  소천면 
  Sochen</t>
    <phoneticPr fontId="7" type="noConversion"/>
  </si>
  <si>
    <t xml:space="preserve">  석포면
  Seokpo</t>
    <phoneticPr fontId="7" type="noConversion"/>
  </si>
  <si>
    <t xml:space="preserve">  명호면
  Myeongho</t>
    <phoneticPr fontId="7" type="noConversion"/>
  </si>
  <si>
    <t xml:space="preserve">  상운면
  Sangwun</t>
    <phoneticPr fontId="7" type="noConversion"/>
  </si>
  <si>
    <t xml:space="preserve">  재산면
  Jaesan</t>
    <phoneticPr fontId="7" type="noConversion"/>
  </si>
  <si>
    <t>Socheon</t>
  </si>
  <si>
    <t>12. Sewage Pipes(Cont'd)</t>
    <phoneticPr fontId="14" type="noConversion"/>
  </si>
  <si>
    <t xml:space="preserve"> 1월   Jan.</t>
    <phoneticPr fontId="10" type="noConversion"/>
  </si>
  <si>
    <t xml:space="preserve"> 2월   Feb.</t>
    <phoneticPr fontId="10" type="noConversion"/>
  </si>
  <si>
    <t xml:space="preserve"> 3월   Mar.</t>
    <phoneticPr fontId="10" type="noConversion"/>
  </si>
  <si>
    <t xml:space="preserve"> 4월   Apr.</t>
    <phoneticPr fontId="10" type="noConversion"/>
  </si>
  <si>
    <t xml:space="preserve"> 5월   May.</t>
    <phoneticPr fontId="10" type="noConversion"/>
  </si>
  <si>
    <t xml:space="preserve"> 6월   Jun.</t>
    <phoneticPr fontId="10" type="noConversion"/>
  </si>
  <si>
    <t xml:space="preserve"> 7월   Jul.</t>
    <phoneticPr fontId="10" type="noConversion"/>
  </si>
  <si>
    <t xml:space="preserve"> 8월   Aug.</t>
    <phoneticPr fontId="10" type="noConversion"/>
  </si>
  <si>
    <t xml:space="preserve"> 9월   Sep.</t>
    <phoneticPr fontId="10" type="noConversion"/>
  </si>
  <si>
    <t xml:space="preserve"> 10월   Oct.</t>
    <phoneticPr fontId="10" type="noConversion"/>
  </si>
  <si>
    <t xml:space="preserve"> 11월   Nov.</t>
    <phoneticPr fontId="10" type="noConversion"/>
  </si>
  <si>
    <t xml:space="preserve"> 12월   Dec.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</si>
</sst>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* #,##0.0_ ;_ * \-#,##0.0_ ;_ * &quot;-&quot;_ ;_ @_ "/>
    <numFmt numFmtId="179" formatCode="#,##0_);[Red]\(#,##0\)"/>
    <numFmt numFmtId="180" formatCode="#,##0.0_);[Red]\(#,##0.0\)"/>
    <numFmt numFmtId="181" formatCode="#,##0_ "/>
    <numFmt numFmtId="182" formatCode="0.0_);[Red]\(0.0\)"/>
    <numFmt numFmtId="183" formatCode="#,##0.0_ "/>
    <numFmt numFmtId="184" formatCode="_-* #,##0.0_-;\-* #,##0.0_-;_-* &quot;-&quot;_-;_-@_-"/>
    <numFmt numFmtId="185" formatCode="_-* #,##0.0_-;\-* #,##0.0_-;_-* &quot;-&quot;?_-;_-@_-"/>
    <numFmt numFmtId="186" formatCode="&quot;₩&quot;#,##0;&quot;₩&quot;&quot;₩&quot;\-#,##0"/>
    <numFmt numFmtId="187" formatCode="_ * #,##0.00_ ;_ * \-#,##0.00_ ;_ * &quot;-&quot;_ ;_ @_ "/>
    <numFmt numFmtId="188" formatCode="&quot;₩&quot;#,##0.00;&quot;₩&quot;\-#,##0.00"/>
    <numFmt numFmtId="189" formatCode="_-[$€-2]* #,##0.00_-;\-[$€-2]* #,##0.00_-;_-[$€-2]* &quot;-&quot;??_-"/>
    <numFmt numFmtId="190" formatCode="&quot;₩&quot;#,##0;[Red]&quot;₩&quot;&quot;₩&quot;\-#,##0"/>
    <numFmt numFmtId="191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4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_-* #,##0_-;\-* #,##0_-;_-* &quot;-&quot;?_-;_-@_-"/>
    <numFmt numFmtId="197" formatCode="0_);[Red]\(0\)"/>
    <numFmt numFmtId="198" formatCode="_-* #,##0_-;\-* #,##0_-;_-* &quot;-&quot;??_-;_-@_-"/>
  </numFmts>
  <fonts count="58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name val="바탕체"/>
      <family val="1"/>
      <charset val="129"/>
    </font>
    <font>
      <sz val="12"/>
      <name val="바탕체"/>
      <family val="1"/>
      <charset val="129"/>
    </font>
    <font>
      <sz val="8"/>
      <name val="바탕체"/>
      <family val="1"/>
      <charset val="129"/>
    </font>
    <font>
      <sz val="12"/>
      <name val="바탕"/>
      <family val="1"/>
      <charset val="129"/>
    </font>
    <font>
      <sz val="9"/>
      <name val="돋움"/>
      <family val="3"/>
      <charset val="129"/>
    </font>
    <font>
      <sz val="8"/>
      <name val="바탕"/>
      <family val="1"/>
      <charset val="129"/>
    </font>
    <font>
      <b/>
      <sz val="17"/>
      <name val="굴림"/>
      <family val="3"/>
      <charset val="129"/>
    </font>
    <font>
      <b/>
      <sz val="15"/>
      <name val="굴림"/>
      <family val="3"/>
      <charset val="129"/>
    </font>
    <font>
      <b/>
      <sz val="9"/>
      <name val="돋움"/>
      <family val="3"/>
      <charset val="129"/>
    </font>
    <font>
      <sz val="8"/>
      <name val="돋움"/>
      <family val="3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2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0"/>
      <name val="Arial"/>
      <family val="2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name val="바탕체"/>
      <family val="1"/>
      <charset val="129"/>
    </font>
    <font>
      <b/>
      <sz val="14"/>
      <name val="굴림"/>
      <family val="3"/>
      <charset val="129"/>
    </font>
    <font>
      <b/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vertAlign val="superscript"/>
      <sz val="9"/>
      <name val="돋움"/>
      <family val="3"/>
      <charset val="129"/>
    </font>
    <font>
      <sz val="9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2"/>
      <name val="굴림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3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/>
    <xf numFmtId="0" fontId="42" fillId="0" borderId="0"/>
    <xf numFmtId="176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35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0" fontId="39" fillId="0" borderId="0" applyFont="0" applyFill="0" applyBorder="0" applyAlignment="0" applyProtection="0"/>
    <xf numFmtId="189" fontId="6" fillId="0" borderId="0" applyFont="0" applyFill="0" applyBorder="0" applyAlignment="0" applyProtection="0"/>
    <xf numFmtId="2" fontId="39" fillId="0" borderId="0" applyFont="0" applyFill="0" applyBorder="0" applyAlignment="0" applyProtection="0"/>
    <xf numFmtId="0" fontId="44" fillId="0" borderId="1" applyNumberFormat="0" applyAlignment="0" applyProtection="0">
      <alignment horizontal="left" vertical="center"/>
    </xf>
    <xf numFmtId="0" fontId="44" fillId="0" borderId="2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9" fillId="0" borderId="0"/>
    <xf numFmtId="10" fontId="39" fillId="0" borderId="0" applyFont="0" applyFill="0" applyBorder="0" applyAlignment="0" applyProtection="0"/>
    <xf numFmtId="0" fontId="46" fillId="0" borderId="0"/>
    <xf numFmtId="0" fontId="39" fillId="0" borderId="3" applyNumberFormat="0" applyFont="0" applyFill="0" applyAlignment="0" applyProtection="0"/>
    <xf numFmtId="0" fontId="7" fillId="0" borderId="4">
      <alignment horizontal="left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193" fontId="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22" fillId="3" borderId="0" applyNumberFormat="0" applyBorder="0" applyAlignment="0" applyProtection="0">
      <alignment vertical="center"/>
    </xf>
    <xf numFmtId="0" fontId="37" fillId="0" borderId="0">
      <protection locked="0"/>
    </xf>
    <xf numFmtId="0" fontId="37" fillId="0" borderId="0">
      <protection locked="0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6" fillId="21" borderId="6" applyNumberFormat="0" applyFont="0" applyAlignment="0" applyProtection="0">
      <alignment vertical="center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16" fillId="0" borderId="0"/>
    <xf numFmtId="0" fontId="24" fillId="0" borderId="0" applyNumberFormat="0" applyFill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190" fontId="39" fillId="0" borderId="0">
      <alignment vertical="center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5" applyNumberFormat="0" applyAlignment="0" applyProtection="0">
      <alignment vertical="center"/>
    </xf>
    <xf numFmtId="4" fontId="37" fillId="0" borderId="0">
      <protection locked="0"/>
    </xf>
    <xf numFmtId="194" fontId="6" fillId="0" borderId="0">
      <protection locked="0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20" borderId="13" applyNumberFormat="0" applyAlignment="0" applyProtection="0">
      <alignment vertical="center"/>
    </xf>
    <xf numFmtId="41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Protection="0"/>
    <xf numFmtId="176" fontId="6" fillId="0" borderId="0" applyProtection="0"/>
    <xf numFmtId="0" fontId="6" fillId="0" borderId="0" applyFont="0" applyFill="0" applyBorder="0" applyAlignment="0" applyProtection="0"/>
    <xf numFmtId="192" fontId="6" fillId="0" borderId="0">
      <protection locked="0"/>
    </xf>
    <xf numFmtId="0" fontId="6" fillId="0" borderId="0"/>
    <xf numFmtId="0" fontId="53" fillId="0" borderId="0">
      <alignment vertical="center"/>
    </xf>
    <xf numFmtId="0" fontId="53" fillId="0" borderId="0">
      <alignment vertical="center"/>
    </xf>
    <xf numFmtId="0" fontId="6" fillId="0" borderId="0"/>
    <xf numFmtId="0" fontId="6" fillId="0" borderId="0"/>
    <xf numFmtId="0" fontId="16" fillId="0" borderId="0">
      <alignment vertical="center"/>
    </xf>
    <xf numFmtId="0" fontId="39" fillId="0" borderId="0"/>
    <xf numFmtId="0" fontId="16" fillId="0" borderId="0"/>
    <xf numFmtId="0" fontId="37" fillId="0" borderId="3">
      <protection locked="0"/>
    </xf>
    <xf numFmtId="191" fontId="6" fillId="0" borderId="0">
      <protection locked="0"/>
    </xf>
    <xf numFmtId="195" fontId="6" fillId="0" borderId="0">
      <protection locked="0"/>
    </xf>
    <xf numFmtId="0" fontId="4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3" fillId="0" borderId="0">
      <alignment vertical="center"/>
    </xf>
    <xf numFmtId="41" fontId="16" fillId="0" borderId="0" applyFont="0" applyFill="0" applyBorder="0" applyAlignment="0" applyProtection="0"/>
    <xf numFmtId="0" fontId="2" fillId="0" borderId="0">
      <alignment vertical="center"/>
    </xf>
    <xf numFmtId="41" fontId="16" fillId="0" borderId="0" applyFont="0" applyFill="0" applyBorder="0" applyAlignment="0" applyProtection="0"/>
    <xf numFmtId="0" fontId="2" fillId="0" borderId="0">
      <alignment vertical="center"/>
    </xf>
    <xf numFmtId="41" fontId="16" fillId="0" borderId="0" applyFont="0" applyFill="0" applyBorder="0" applyAlignment="0" applyProtection="0"/>
    <xf numFmtId="0" fontId="1" fillId="0" borderId="0">
      <alignment vertical="center"/>
    </xf>
    <xf numFmtId="41" fontId="16" fillId="0" borderId="0" applyFont="0" applyFill="0" applyBorder="0" applyAlignment="0" applyProtection="0"/>
    <xf numFmtId="0" fontId="1" fillId="0" borderId="0">
      <alignment vertical="center"/>
    </xf>
    <xf numFmtId="41" fontId="16" fillId="0" borderId="0" applyFont="0" applyFill="0" applyBorder="0" applyAlignment="0" applyProtection="0"/>
    <xf numFmtId="0" fontId="1" fillId="0" borderId="0">
      <alignment vertical="center"/>
    </xf>
    <xf numFmtId="41" fontId="16" fillId="0" borderId="0" applyFont="0" applyFill="0" applyBorder="0" applyAlignment="0" applyProtection="0"/>
    <xf numFmtId="0" fontId="1" fillId="0" borderId="0">
      <alignment vertical="center"/>
    </xf>
  </cellStyleXfs>
  <cellXfs count="602">
    <xf numFmtId="0" fontId="0" fillId="0" borderId="0" xfId="0"/>
    <xf numFmtId="0" fontId="0" fillId="24" borderId="0" xfId="0" applyFill="1" applyBorder="1" applyAlignment="1">
      <alignment horizontal="center" vertical="center"/>
    </xf>
    <xf numFmtId="49" fontId="15" fillId="24" borderId="0" xfId="0" applyNumberFormat="1" applyFont="1" applyFill="1" applyBorder="1" applyAlignment="1">
      <alignment horizontal="center" vertical="center"/>
    </xf>
    <xf numFmtId="0" fontId="15" fillId="24" borderId="0" xfId="0" applyFont="1" applyFill="1" applyBorder="1" applyAlignment="1">
      <alignment horizontal="center" vertical="center"/>
    </xf>
    <xf numFmtId="49" fontId="0" fillId="24" borderId="0" xfId="0" applyNumberFormat="1" applyFill="1" applyBorder="1" applyAlignment="1">
      <alignment horizontal="center" vertical="center"/>
    </xf>
    <xf numFmtId="49" fontId="17" fillId="24" borderId="0" xfId="0" applyNumberFormat="1" applyFont="1" applyFill="1" applyBorder="1" applyAlignment="1">
      <alignment horizontal="left" vertical="center"/>
    </xf>
    <xf numFmtId="0" fontId="15" fillId="24" borderId="0" xfId="0" applyFont="1" applyFill="1" applyBorder="1" applyAlignment="1">
      <alignment horizontal="right" vertical="center"/>
    </xf>
    <xf numFmtId="0" fontId="17" fillId="24" borderId="0" xfId="0" applyFont="1" applyFill="1" applyBorder="1" applyAlignment="1">
      <alignment horizontal="left" vertical="center"/>
    </xf>
    <xf numFmtId="0" fontId="47" fillId="25" borderId="0" xfId="102" applyFont="1" applyFill="1"/>
    <xf numFmtId="0" fontId="39" fillId="0" borderId="0" xfId="102"/>
    <xf numFmtId="0" fontId="39" fillId="25" borderId="0" xfId="102" applyFill="1"/>
    <xf numFmtId="0" fontId="39" fillId="26" borderId="17" xfId="102" applyFill="1" applyBorder="1"/>
    <xf numFmtId="0" fontId="48" fillId="27" borderId="18" xfId="102" applyFont="1" applyFill="1" applyBorder="1" applyAlignment="1">
      <alignment horizontal="center"/>
    </xf>
    <xf numFmtId="0" fontId="49" fillId="28" borderId="19" xfId="102" applyFont="1" applyFill="1" applyBorder="1" applyAlignment="1">
      <alignment horizontal="center"/>
    </xf>
    <xf numFmtId="0" fontId="48" fillId="27" borderId="19" xfId="102" applyFont="1" applyFill="1" applyBorder="1" applyAlignment="1">
      <alignment horizontal="center"/>
    </xf>
    <xf numFmtId="0" fontId="48" fillId="27" borderId="20" xfId="102" applyFont="1" applyFill="1" applyBorder="1" applyAlignment="1">
      <alignment horizontal="center"/>
    </xf>
    <xf numFmtId="0" fontId="39" fillId="26" borderId="21" xfId="102" applyFill="1" applyBorder="1"/>
    <xf numFmtId="0" fontId="39" fillId="26" borderId="22" xfId="102" applyFill="1" applyBorder="1"/>
    <xf numFmtId="3" fontId="9" fillId="0" borderId="0" xfId="0" applyNumberFormat="1" applyFont="1" applyFill="1" applyAlignment="1">
      <alignment horizontal="center" vertical="top"/>
    </xf>
    <xf numFmtId="0" fontId="1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176" fontId="9" fillId="0" borderId="0" xfId="73" applyFont="1" applyFill="1" applyAlignment="1">
      <alignment horizontal="right" vertical="center"/>
    </xf>
    <xf numFmtId="16" fontId="9" fillId="0" borderId="0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left" vertical="top"/>
    </xf>
    <xf numFmtId="49" fontId="9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horizontal="right" vertical="top"/>
    </xf>
    <xf numFmtId="176" fontId="13" fillId="0" borderId="0" xfId="73" applyFont="1" applyFill="1" applyAlignment="1">
      <alignment horizontal="right" vertical="center"/>
    </xf>
    <xf numFmtId="41" fontId="9" fillId="0" borderId="0" xfId="96" applyNumberFormat="1" applyFont="1" applyFill="1" applyBorder="1" applyAlignment="1">
      <alignment horizontal="right" vertical="center"/>
    </xf>
    <xf numFmtId="0" fontId="9" fillId="0" borderId="0" xfId="96" applyNumberFormat="1" applyFont="1" applyFill="1" applyBorder="1" applyAlignment="1">
      <alignment horizontal="center" vertical="center"/>
    </xf>
    <xf numFmtId="49" fontId="9" fillId="0" borderId="0" xfId="96" applyNumberFormat="1" applyFont="1" applyFill="1" applyBorder="1" applyAlignment="1">
      <alignment horizontal="center" vertical="center"/>
    </xf>
    <xf numFmtId="176" fontId="9" fillId="0" borderId="0" xfId="73" applyFont="1" applyFill="1" applyBorder="1" applyAlignment="1">
      <alignment horizontal="right" vertical="center"/>
    </xf>
    <xf numFmtId="176" fontId="9" fillId="0" borderId="0" xfId="73" quotePrefix="1" applyFont="1" applyFill="1" applyAlignment="1">
      <alignment horizontal="right" vertical="center"/>
    </xf>
    <xf numFmtId="197" fontId="9" fillId="0" borderId="0" xfId="96" quotePrefix="1" applyNumberFormat="1" applyFont="1" applyFill="1" applyBorder="1" applyAlignment="1">
      <alignment horizontal="center" vertical="center" wrapText="1"/>
    </xf>
    <xf numFmtId="184" fontId="9" fillId="0" borderId="0" xfId="0" applyNumberFormat="1" applyFont="1" applyFill="1" applyAlignment="1">
      <alignment horizontal="center" vertical="top"/>
    </xf>
    <xf numFmtId="0" fontId="9" fillId="0" borderId="0" xfId="100" applyNumberFormat="1" applyFont="1" applyFill="1" applyAlignment="1">
      <alignment horizontal="left" vertical="top"/>
    </xf>
    <xf numFmtId="0" fontId="9" fillId="0" borderId="0" xfId="100" applyNumberFormat="1" applyFont="1" applyFill="1" applyAlignment="1">
      <alignment horizontal="right" vertical="top"/>
    </xf>
    <xf numFmtId="0" fontId="11" fillId="0" borderId="0" xfId="100" applyFont="1" applyFill="1" applyBorder="1" applyAlignment="1">
      <alignment horizontal="center" vertical="center"/>
    </xf>
    <xf numFmtId="0" fontId="12" fillId="0" borderId="0" xfId="100" applyNumberFormat="1" applyFont="1" applyFill="1" applyAlignment="1">
      <alignment horizontal="center" vertical="center"/>
    </xf>
    <xf numFmtId="0" fontId="12" fillId="0" borderId="0" xfId="100" applyFont="1" applyFill="1" applyAlignment="1">
      <alignment horizontal="center" vertical="center"/>
    </xf>
    <xf numFmtId="180" fontId="12" fillId="0" borderId="0" xfId="100" applyNumberFormat="1" applyFont="1" applyFill="1" applyBorder="1" applyAlignment="1">
      <alignment horizontal="center" vertical="center"/>
    </xf>
    <xf numFmtId="0" fontId="12" fillId="0" borderId="0" xfId="100" applyFont="1" applyFill="1" applyBorder="1" applyAlignment="1">
      <alignment horizontal="center" vertical="center"/>
    </xf>
    <xf numFmtId="0" fontId="9" fillId="0" borderId="0" xfId="100" applyNumberFormat="1" applyFont="1" applyFill="1" applyBorder="1" applyAlignment="1">
      <alignment horizontal="left" vertical="center"/>
    </xf>
    <xf numFmtId="3" fontId="9" fillId="0" borderId="0" xfId="100" applyNumberFormat="1" applyFont="1" applyFill="1" applyBorder="1" applyAlignment="1">
      <alignment horizontal="left" vertical="center"/>
    </xf>
    <xf numFmtId="180" fontId="9" fillId="0" borderId="0" xfId="100" applyNumberFormat="1" applyFont="1" applyFill="1" applyBorder="1" applyAlignment="1">
      <alignment horizontal="left" vertical="center"/>
    </xf>
    <xf numFmtId="0" fontId="9" fillId="0" borderId="0" xfId="100" applyFont="1" applyFill="1" applyBorder="1" applyAlignment="1">
      <alignment horizontal="left" vertical="center"/>
    </xf>
    <xf numFmtId="0" fontId="9" fillId="0" borderId="0" xfId="100" applyFont="1" applyFill="1" applyBorder="1" applyAlignment="1">
      <alignment horizontal="right" vertical="center"/>
    </xf>
    <xf numFmtId="180" fontId="9" fillId="0" borderId="14" xfId="100" applyNumberFormat="1" applyFont="1" applyFill="1" applyBorder="1" applyAlignment="1">
      <alignment horizontal="center" vertical="center"/>
    </xf>
    <xf numFmtId="180" fontId="9" fillId="0" borderId="23" xfId="100" applyNumberFormat="1" applyFont="1" applyFill="1" applyBorder="1" applyAlignment="1">
      <alignment horizontal="center" vertical="center"/>
    </xf>
    <xf numFmtId="3" fontId="9" fillId="0" borderId="24" xfId="100" applyNumberFormat="1" applyFont="1" applyFill="1" applyBorder="1" applyAlignment="1">
      <alignment vertical="center"/>
    </xf>
    <xf numFmtId="3" fontId="9" fillId="0" borderId="27" xfId="100" applyNumberFormat="1" applyFont="1" applyFill="1" applyBorder="1" applyAlignment="1">
      <alignment vertical="center"/>
    </xf>
    <xf numFmtId="0" fontId="9" fillId="0" borderId="0" xfId="100" applyFont="1" applyFill="1" applyBorder="1" applyAlignment="1">
      <alignment horizontal="center" vertical="center"/>
    </xf>
    <xf numFmtId="3" fontId="9" fillId="0" borderId="26" xfId="100" applyNumberFormat="1" applyFont="1" applyFill="1" applyBorder="1" applyAlignment="1">
      <alignment horizontal="center" vertical="center" wrapText="1"/>
    </xf>
    <xf numFmtId="180" fontId="9" fillId="0" borderId="25" xfId="100" applyNumberFormat="1" applyFont="1" applyFill="1" applyBorder="1" applyAlignment="1">
      <alignment horizontal="center" vertical="center"/>
    </xf>
    <xf numFmtId="197" fontId="9" fillId="0" borderId="0" xfId="100" applyNumberFormat="1" applyFont="1" applyFill="1" applyBorder="1" applyAlignment="1">
      <alignment horizontal="center" vertical="center" wrapText="1"/>
    </xf>
    <xf numFmtId="176" fontId="9" fillId="0" borderId="0" xfId="74" applyFont="1" applyFill="1" applyAlignment="1">
      <alignment horizontal="right" vertical="center"/>
    </xf>
    <xf numFmtId="183" fontId="9" fillId="0" borderId="0" xfId="100" applyNumberFormat="1" applyFont="1" applyFill="1" applyAlignment="1">
      <alignment horizontal="right" vertical="center"/>
    </xf>
    <xf numFmtId="183" fontId="9" fillId="0" borderId="0" xfId="100" applyNumberFormat="1" applyFont="1" applyFill="1" applyBorder="1" applyAlignment="1">
      <alignment horizontal="right" vertical="center"/>
    </xf>
    <xf numFmtId="197" fontId="9" fillId="0" borderId="0" xfId="100" quotePrefix="1" applyNumberFormat="1" applyFont="1" applyFill="1" applyBorder="1" applyAlignment="1">
      <alignment horizontal="center" vertical="center" wrapText="1"/>
    </xf>
    <xf numFmtId="176" fontId="9" fillId="0" borderId="0" xfId="74" applyNumberFormat="1" applyFont="1" applyFill="1" applyAlignment="1">
      <alignment horizontal="right" vertical="center"/>
    </xf>
    <xf numFmtId="0" fontId="13" fillId="0" borderId="0" xfId="100" applyFont="1" applyFill="1" applyBorder="1" applyAlignment="1">
      <alignment horizontal="center" vertical="center"/>
    </xf>
    <xf numFmtId="197" fontId="13" fillId="0" borderId="0" xfId="100" quotePrefix="1" applyNumberFormat="1" applyFont="1" applyFill="1" applyBorder="1" applyAlignment="1">
      <alignment horizontal="center" vertical="center" wrapText="1"/>
    </xf>
    <xf numFmtId="176" fontId="13" fillId="0" borderId="0" xfId="74" applyFont="1" applyFill="1" applyAlignment="1">
      <alignment horizontal="right" vertical="center"/>
    </xf>
    <xf numFmtId="0" fontId="9" fillId="0" borderId="0" xfId="100" applyNumberFormat="1" applyFont="1" applyFill="1" applyBorder="1" applyAlignment="1">
      <alignment horizontal="center" vertical="center"/>
    </xf>
    <xf numFmtId="16" fontId="9" fillId="0" borderId="0" xfId="100" applyNumberFormat="1" applyFont="1" applyFill="1" applyBorder="1" applyAlignment="1">
      <alignment horizontal="center" vertical="center"/>
    </xf>
    <xf numFmtId="0" fontId="9" fillId="0" borderId="15" xfId="100" applyNumberFormat="1" applyFont="1" applyFill="1" applyBorder="1" applyAlignment="1">
      <alignment horizontal="center" vertical="center"/>
    </xf>
    <xf numFmtId="0" fontId="9" fillId="0" borderId="15" xfId="100" applyFont="1" applyFill="1" applyBorder="1" applyAlignment="1">
      <alignment horizontal="center" vertical="center"/>
    </xf>
    <xf numFmtId="0" fontId="9" fillId="0" borderId="0" xfId="100" applyNumberFormat="1" applyFont="1" applyFill="1" applyAlignment="1">
      <alignment horizontal="center" vertical="center"/>
    </xf>
    <xf numFmtId="3" fontId="9" fillId="0" borderId="0" xfId="100" applyNumberFormat="1" applyFont="1" applyFill="1" applyAlignment="1">
      <alignment horizontal="center" vertical="center"/>
    </xf>
    <xf numFmtId="180" fontId="9" fillId="0" borderId="0" xfId="100" applyNumberFormat="1" applyFont="1" applyFill="1" applyAlignment="1">
      <alignment horizontal="center" vertical="center"/>
    </xf>
    <xf numFmtId="0" fontId="9" fillId="0" borderId="0" xfId="100" applyFont="1" applyFill="1" applyAlignment="1">
      <alignment horizontal="center" vertical="center"/>
    </xf>
    <xf numFmtId="180" fontId="9" fillId="0" borderId="0" xfId="100" applyNumberFormat="1" applyFont="1" applyFill="1" applyBorder="1" applyAlignment="1">
      <alignment horizontal="center" vertical="center"/>
    </xf>
    <xf numFmtId="0" fontId="8" fillId="0" borderId="0" xfId="100" applyNumberFormat="1" applyFont="1" applyFill="1" applyAlignment="1">
      <alignment horizontal="center" vertical="center"/>
    </xf>
    <xf numFmtId="0" fontId="8" fillId="0" borderId="0" xfId="100" applyFont="1" applyFill="1" applyAlignment="1">
      <alignment horizontal="center" vertical="center"/>
    </xf>
    <xf numFmtId="182" fontId="9" fillId="0" borderId="0" xfId="0" applyNumberFormat="1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lef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9" fillId="0" borderId="0" xfId="99" applyNumberFormat="1" applyFont="1" applyFill="1" applyAlignment="1">
      <alignment horizontal="left" vertical="top"/>
    </xf>
    <xf numFmtId="0" fontId="9" fillId="0" borderId="0" xfId="99" applyNumberFormat="1" applyFont="1" applyFill="1" applyAlignment="1">
      <alignment horizontal="right" vertical="top"/>
    </xf>
    <xf numFmtId="0" fontId="11" fillId="0" borderId="0" xfId="99" applyFont="1" applyFill="1" applyBorder="1" applyAlignment="1">
      <alignment horizontal="center" vertical="center"/>
    </xf>
    <xf numFmtId="0" fontId="12" fillId="0" borderId="0" xfId="99" applyFont="1" applyFill="1" applyBorder="1" applyAlignment="1">
      <alignment horizontal="center" vertical="center"/>
    </xf>
    <xf numFmtId="0" fontId="12" fillId="0" borderId="0" xfId="99" applyFont="1" applyFill="1" applyAlignment="1">
      <alignment horizontal="center" vertical="center"/>
    </xf>
    <xf numFmtId="0" fontId="9" fillId="0" borderId="0" xfId="99" applyFont="1" applyFill="1" applyBorder="1" applyAlignment="1">
      <alignment horizontal="left" vertical="center"/>
    </xf>
    <xf numFmtId="3" fontId="9" fillId="0" borderId="0" xfId="99" applyNumberFormat="1" applyFont="1" applyFill="1" applyBorder="1" applyAlignment="1">
      <alignment horizontal="left" vertical="center"/>
    </xf>
    <xf numFmtId="0" fontId="9" fillId="0" borderId="0" xfId="99" applyFont="1" applyFill="1" applyBorder="1" applyAlignment="1">
      <alignment horizontal="right" vertical="center"/>
    </xf>
    <xf numFmtId="0" fontId="9" fillId="0" borderId="0" xfId="99" applyFont="1" applyFill="1" applyBorder="1" applyAlignment="1">
      <alignment horizontal="center" vertical="center"/>
    </xf>
    <xf numFmtId="3" fontId="9" fillId="0" borderId="16" xfId="99" applyNumberFormat="1" applyFont="1" applyFill="1" applyBorder="1" applyAlignment="1">
      <alignment vertical="center" wrapText="1"/>
    </xf>
    <xf numFmtId="3" fontId="9" fillId="0" borderId="43" xfId="99" applyNumberFormat="1" applyFont="1" applyFill="1" applyBorder="1" applyAlignment="1">
      <alignment vertical="center" wrapText="1"/>
    </xf>
    <xf numFmtId="197" fontId="9" fillId="0" borderId="0" xfId="99" quotePrefix="1" applyNumberFormat="1" applyFont="1" applyFill="1" applyBorder="1" applyAlignment="1">
      <alignment horizontal="center" vertical="center" wrapText="1"/>
    </xf>
    <xf numFmtId="179" fontId="9" fillId="0" borderId="0" xfId="99" applyNumberFormat="1" applyFont="1" applyFill="1" applyBorder="1" applyAlignment="1">
      <alignment horizontal="center" vertical="center"/>
    </xf>
    <xf numFmtId="179" fontId="9" fillId="0" borderId="15" xfId="99" applyNumberFormat="1" applyFont="1" applyFill="1" applyBorder="1" applyAlignment="1">
      <alignment horizontal="center" vertical="center"/>
    </xf>
    <xf numFmtId="0" fontId="14" fillId="0" borderId="0" xfId="99" applyFont="1" applyFill="1" applyBorder="1" applyAlignment="1">
      <alignment horizontal="center"/>
    </xf>
    <xf numFmtId="3" fontId="9" fillId="0" borderId="0" xfId="99" applyNumberFormat="1" applyFont="1" applyFill="1" applyAlignment="1">
      <alignment horizontal="center"/>
    </xf>
    <xf numFmtId="179" fontId="9" fillId="0" borderId="0" xfId="99" applyNumberFormat="1" applyFont="1" applyFill="1" applyBorder="1" applyAlignment="1">
      <alignment horizontal="right"/>
    </xf>
    <xf numFmtId="0" fontId="9" fillId="0" borderId="0" xfId="99" applyFont="1" applyFill="1" applyAlignment="1">
      <alignment horizontal="center" vertical="center"/>
    </xf>
    <xf numFmtId="3" fontId="9" fillId="0" borderId="0" xfId="99" applyNumberFormat="1" applyFont="1" applyFill="1" applyAlignment="1">
      <alignment horizontal="center" vertical="center"/>
    </xf>
    <xf numFmtId="0" fontId="8" fillId="0" borderId="0" xfId="99" applyFont="1" applyFill="1" applyAlignment="1">
      <alignment horizontal="center" vertical="center"/>
    </xf>
    <xf numFmtId="41" fontId="9" fillId="0" borderId="0" xfId="0" applyNumberFormat="1" applyFont="1" applyFill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41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right" vertical="top"/>
    </xf>
    <xf numFmtId="179" fontId="9" fillId="0" borderId="30" xfId="0" applyNumberFormat="1" applyFont="1" applyFill="1" applyBorder="1" applyAlignment="1">
      <alignment horizontal="center" vertical="center"/>
    </xf>
    <xf numFmtId="179" fontId="9" fillId="0" borderId="31" xfId="0" applyNumberFormat="1" applyFont="1" applyFill="1" applyBorder="1" applyAlignment="1">
      <alignment horizontal="center" vertical="center" wrapText="1"/>
    </xf>
    <xf numFmtId="179" fontId="9" fillId="0" borderId="32" xfId="0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 applyProtection="1">
      <alignment vertical="center"/>
      <protection locked="0"/>
    </xf>
    <xf numFmtId="41" fontId="9" fillId="0" borderId="0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Alignment="1">
      <alignment horizontal="right" vertical="center"/>
    </xf>
    <xf numFmtId="179" fontId="9" fillId="0" borderId="0" xfId="0" applyNumberFormat="1" applyFont="1" applyFill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41" fontId="9" fillId="0" borderId="0" xfId="72" applyNumberFormat="1" applyFont="1" applyFill="1" applyAlignment="1">
      <alignment horizontal="right" vertical="center"/>
    </xf>
    <xf numFmtId="179" fontId="9" fillId="0" borderId="0" xfId="101" applyNumberFormat="1" applyFont="1" applyFill="1" applyBorder="1" applyAlignment="1">
      <alignment horizontal="center" vertical="center"/>
    </xf>
    <xf numFmtId="179" fontId="9" fillId="0" borderId="15" xfId="10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  <xf numFmtId="18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76" fontId="9" fillId="0" borderId="0" xfId="92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Alignment="1">
      <alignment horizontal="left"/>
    </xf>
    <xf numFmtId="3" fontId="14" fillId="0" borderId="0" xfId="0" applyNumberFormat="1" applyFont="1" applyFill="1" applyAlignment="1">
      <alignment horizontal="left" vertical="center"/>
    </xf>
    <xf numFmtId="41" fontId="9" fillId="0" borderId="0" xfId="0" quotePrefix="1" applyNumberFormat="1" applyFont="1" applyFill="1" applyAlignment="1">
      <alignment horizontal="right" vertical="top"/>
    </xf>
    <xf numFmtId="0" fontId="13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right" vertical="top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vertical="top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99" applyFont="1" applyFill="1" applyBorder="1" applyAlignment="1">
      <alignment horizontal="center" vertical="center"/>
    </xf>
    <xf numFmtId="41" fontId="9" fillId="0" borderId="0" xfId="99" applyNumberFormat="1" applyFont="1" applyFill="1" applyBorder="1" applyAlignment="1">
      <alignment horizontal="left" vertical="center"/>
    </xf>
    <xf numFmtId="0" fontId="9" fillId="0" borderId="0" xfId="99" applyNumberFormat="1" applyFont="1" applyFill="1" applyBorder="1" applyAlignment="1">
      <alignment horizontal="center" vertical="center"/>
    </xf>
    <xf numFmtId="0" fontId="14" fillId="0" borderId="0" xfId="99" applyFont="1" applyFill="1" applyBorder="1" applyAlignment="1">
      <alignment horizontal="left"/>
    </xf>
    <xf numFmtId="3" fontId="9" fillId="0" borderId="0" xfId="99" applyNumberFormat="1" applyFont="1" applyFill="1" applyAlignment="1">
      <alignment horizontal="left"/>
    </xf>
    <xf numFmtId="0" fontId="9" fillId="0" borderId="0" xfId="99" applyFont="1" applyFill="1" applyAlignment="1">
      <alignment horizontal="left"/>
    </xf>
    <xf numFmtId="0" fontId="9" fillId="0" borderId="0" xfId="99" applyFont="1" applyFill="1" applyBorder="1" applyAlignment="1">
      <alignment horizontal="left"/>
    </xf>
    <xf numFmtId="3" fontId="9" fillId="0" borderId="0" xfId="99" applyNumberFormat="1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/>
    <xf numFmtId="0" fontId="9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Alignment="1">
      <alignment horizontal="center" vertical="center"/>
    </xf>
    <xf numFmtId="185" fontId="9" fillId="0" borderId="0" xfId="0" applyNumberFormat="1" applyFont="1" applyFill="1" applyBorder="1" applyAlignment="1">
      <alignment horizontal="right" vertical="center" shrinkToFit="1"/>
    </xf>
    <xf numFmtId="198" fontId="13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top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5" xfId="0" applyNumberFormat="1" applyFont="1" applyFill="1" applyBorder="1" applyAlignment="1">
      <alignment horizontal="left" vertical="center"/>
    </xf>
    <xf numFmtId="1" fontId="9" fillId="0" borderId="0" xfId="0" quotePrefix="1" applyNumberFormat="1" applyFont="1" applyFill="1" applyBorder="1" applyAlignment="1">
      <alignment horizontal="center" vertical="center"/>
    </xf>
    <xf numFmtId="176" fontId="9" fillId="0" borderId="0" xfId="9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103" applyFont="1" applyFill="1" applyAlignment="1">
      <alignment horizontal="center" vertical="top"/>
    </xf>
    <xf numFmtId="0" fontId="9" fillId="0" borderId="0" xfId="103" applyFont="1" applyFill="1" applyBorder="1" applyAlignment="1">
      <alignment horizontal="center" vertical="top"/>
    </xf>
    <xf numFmtId="0" fontId="9" fillId="0" borderId="0" xfId="103" applyFont="1" applyFill="1" applyBorder="1" applyAlignment="1">
      <alignment horizontal="center" vertical="center"/>
    </xf>
    <xf numFmtId="0" fontId="9" fillId="0" borderId="0" xfId="103" applyFont="1" applyFill="1" applyAlignment="1">
      <alignment horizontal="center" vertical="center"/>
    </xf>
    <xf numFmtId="0" fontId="9" fillId="0" borderId="15" xfId="103" applyFont="1" applyFill="1" applyBorder="1" applyAlignment="1">
      <alignment horizontal="center" vertical="center"/>
    </xf>
    <xf numFmtId="197" fontId="9" fillId="0" borderId="0" xfId="0" quotePrefix="1" applyNumberFormat="1" applyFont="1" applyFill="1" applyBorder="1" applyAlignment="1">
      <alignment horizontal="center" vertical="center" wrapText="1" shrinkToFit="1"/>
    </xf>
    <xf numFmtId="0" fontId="9" fillId="0" borderId="0" xfId="103" applyFont="1" applyFill="1" applyBorder="1" applyAlignment="1">
      <alignment horizontal="center" vertical="center" shrinkToFit="1"/>
    </xf>
    <xf numFmtId="0" fontId="13" fillId="0" borderId="0" xfId="103" applyFont="1" applyFill="1" applyBorder="1" applyAlignment="1">
      <alignment horizontal="center" vertical="center" shrinkToFit="1"/>
    </xf>
    <xf numFmtId="197" fontId="13" fillId="0" borderId="0" xfId="0" quotePrefix="1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103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 vertical="center"/>
    </xf>
    <xf numFmtId="176" fontId="0" fillId="0" borderId="0" xfId="72" applyFont="1" applyFill="1"/>
    <xf numFmtId="0" fontId="50" fillId="0" borderId="0" xfId="0" applyFont="1" applyFill="1" applyBorder="1" applyAlignment="1">
      <alignment horizontal="center" vertical="top" shrinkToFit="1"/>
    </xf>
    <xf numFmtId="0" fontId="9" fillId="0" borderId="0" xfId="0" applyFont="1" applyFill="1" applyBorder="1" applyAlignment="1">
      <alignment horizontal="left" vertical="top" wrapText="1"/>
    </xf>
    <xf numFmtId="3" fontId="9" fillId="0" borderId="24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Alignment="1">
      <alignment vertical="top"/>
    </xf>
    <xf numFmtId="0" fontId="13" fillId="0" borderId="0" xfId="99" quotePrefix="1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179" fontId="0" fillId="0" borderId="0" xfId="0" applyNumberFormat="1" applyFon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17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9" fillId="0" borderId="25" xfId="10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right" vertical="top"/>
    </xf>
    <xf numFmtId="0" fontId="9" fillId="0" borderId="0" xfId="0" applyFont="1" applyFill="1" applyBorder="1" applyAlignment="1">
      <alignment horizontal="center" vertical="top"/>
    </xf>
    <xf numFmtId="197" fontId="9" fillId="0" borderId="0" xfId="0" quotePrefix="1" applyNumberFormat="1" applyFont="1" applyFill="1" applyBorder="1" applyAlignment="1">
      <alignment horizontal="center" vertical="center" wrapText="1"/>
    </xf>
    <xf numFmtId="3" fontId="51" fillId="0" borderId="0" xfId="99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/>
    <xf numFmtId="3" fontId="0" fillId="0" borderId="0" xfId="0" applyNumberFormat="1" applyFont="1" applyFill="1" applyAlignment="1">
      <alignment horizontal="center" vertical="top"/>
    </xf>
    <xf numFmtId="3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3" fontId="0" fillId="0" borderId="0" xfId="99" applyNumberFormat="1" applyFont="1" applyFill="1" applyAlignment="1">
      <alignment horizontal="center" vertical="top"/>
    </xf>
    <xf numFmtId="0" fontId="0" fillId="0" borderId="0" xfId="99" applyFont="1" applyFill="1" applyAlignment="1">
      <alignment horizontal="center" vertical="top"/>
    </xf>
    <xf numFmtId="0" fontId="0" fillId="0" borderId="0" xfId="99" applyFont="1" applyFill="1" applyBorder="1" applyAlignment="1">
      <alignment horizontal="center" vertical="top"/>
    </xf>
    <xf numFmtId="0" fontId="9" fillId="24" borderId="0" xfId="92" applyNumberFormat="1" applyFont="1" applyFill="1" applyBorder="1" applyAlignment="1" applyProtection="1">
      <alignment vertical="center"/>
      <protection hidden="1"/>
    </xf>
    <xf numFmtId="3" fontId="0" fillId="0" borderId="0" xfId="99" applyNumberFormat="1" applyFont="1" applyFill="1" applyAlignment="1">
      <alignment horizontal="center" vertical="center"/>
    </xf>
    <xf numFmtId="0" fontId="0" fillId="0" borderId="0" xfId="99" applyFont="1" applyFill="1" applyAlignment="1">
      <alignment horizontal="center" vertical="center"/>
    </xf>
    <xf numFmtId="0" fontId="0" fillId="0" borderId="0" xfId="99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3" fontId="0" fillId="0" borderId="0" xfId="100" applyNumberFormat="1" applyFont="1" applyFill="1" applyAlignment="1">
      <alignment horizontal="center" vertical="top"/>
    </xf>
    <xf numFmtId="180" fontId="0" fillId="0" borderId="0" xfId="100" applyNumberFormat="1" applyFont="1" applyFill="1" applyAlignment="1">
      <alignment horizontal="center" vertical="top"/>
    </xf>
    <xf numFmtId="0" fontId="0" fillId="0" borderId="0" xfId="100" applyFont="1" applyFill="1" applyBorder="1" applyAlignment="1">
      <alignment horizontal="center" vertical="top"/>
    </xf>
    <xf numFmtId="3" fontId="0" fillId="0" borderId="0" xfId="100" applyNumberFormat="1" applyFont="1" applyFill="1" applyAlignment="1">
      <alignment horizontal="center" vertical="center"/>
    </xf>
    <xf numFmtId="180" fontId="0" fillId="0" borderId="0" xfId="100" applyNumberFormat="1" applyFont="1" applyFill="1" applyAlignment="1">
      <alignment horizontal="center" vertical="center"/>
    </xf>
    <xf numFmtId="0" fontId="0" fillId="0" borderId="0" xfId="100" applyFont="1" applyFill="1" applyBorder="1" applyAlignment="1">
      <alignment horizontal="center" vertical="center"/>
    </xf>
    <xf numFmtId="180" fontId="0" fillId="0" borderId="0" xfId="0" applyNumberFormat="1" applyFont="1" applyFill="1" applyAlignment="1">
      <alignment horizontal="center" vertical="top"/>
    </xf>
    <xf numFmtId="180" fontId="0" fillId="0" borderId="0" xfId="0" applyNumberFormat="1" applyFont="1" applyFill="1" applyAlignment="1">
      <alignment horizontal="center" vertical="center"/>
    </xf>
    <xf numFmtId="197" fontId="13" fillId="0" borderId="0" xfId="96" quotePrefix="1" applyNumberFormat="1" applyFont="1" applyFill="1" applyBorder="1" applyAlignment="1">
      <alignment horizontal="center" vertical="center" wrapText="1"/>
    </xf>
    <xf numFmtId="49" fontId="9" fillId="0" borderId="15" xfId="96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top"/>
    </xf>
    <xf numFmtId="41" fontId="13" fillId="0" borderId="0" xfId="72" applyNumberFormat="1" applyFont="1" applyFill="1" applyAlignment="1">
      <alignment horizontal="right" vertical="center"/>
    </xf>
    <xf numFmtId="183" fontId="13" fillId="0" borderId="0" xfId="100" applyNumberFormat="1" applyFont="1" applyFill="1" applyAlignment="1">
      <alignment horizontal="right" vertical="center"/>
    </xf>
    <xf numFmtId="176" fontId="13" fillId="0" borderId="0" xfId="74" applyNumberFormat="1" applyFont="1" applyFill="1" applyAlignment="1">
      <alignment horizontal="right" vertical="center"/>
    </xf>
    <xf numFmtId="176" fontId="9" fillId="0" borderId="0" xfId="74" applyFont="1" applyFill="1" applyBorder="1" applyAlignment="1">
      <alignment horizontal="right" vertical="center"/>
    </xf>
    <xf numFmtId="41" fontId="9" fillId="0" borderId="0" xfId="73" applyNumberFormat="1" applyFont="1" applyFill="1" applyAlignment="1">
      <alignment horizontal="right" vertical="center"/>
    </xf>
    <xf numFmtId="41" fontId="9" fillId="0" borderId="15" xfId="73" applyNumberFormat="1" applyFont="1" applyFill="1" applyBorder="1" applyAlignment="1">
      <alignment horizontal="right" vertical="center"/>
    </xf>
    <xf numFmtId="41" fontId="13" fillId="0" borderId="0" xfId="0" applyNumberFormat="1" applyFont="1" applyFill="1" applyAlignment="1">
      <alignment horizontal="right" vertical="center"/>
    </xf>
    <xf numFmtId="41" fontId="9" fillId="0" borderId="0" xfId="99" applyNumberFormat="1" applyFont="1" applyFill="1" applyBorder="1" applyAlignment="1">
      <alignment horizontal="right" vertical="center"/>
    </xf>
    <xf numFmtId="41" fontId="9" fillId="0" borderId="0" xfId="99" applyNumberFormat="1" applyFont="1" applyFill="1" applyBorder="1" applyAlignment="1">
      <alignment vertical="center"/>
    </xf>
    <xf numFmtId="41" fontId="9" fillId="0" borderId="15" xfId="99" applyNumberFormat="1" applyFont="1" applyFill="1" applyBorder="1" applyAlignment="1">
      <alignment horizontal="right" vertical="center"/>
    </xf>
    <xf numFmtId="41" fontId="9" fillId="0" borderId="15" xfId="99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right" vertical="center" shrinkToFit="1"/>
    </xf>
    <xf numFmtId="185" fontId="13" fillId="0" borderId="0" xfId="0" applyNumberFormat="1" applyFont="1" applyFill="1" applyBorder="1" applyAlignment="1">
      <alignment horizontal="right" vertical="center" shrinkToFit="1"/>
    </xf>
    <xf numFmtId="198" fontId="47" fillId="0" borderId="0" xfId="0" applyNumberFormat="1" applyFont="1" applyFill="1" applyBorder="1" applyAlignment="1">
      <alignment vertical="center"/>
    </xf>
    <xf numFmtId="41" fontId="9" fillId="0" borderId="15" xfId="0" quotePrefix="1" applyNumberFormat="1" applyFont="1" applyFill="1" applyBorder="1" applyAlignment="1">
      <alignment horizontal="right" vertical="center"/>
    </xf>
    <xf numFmtId="198" fontId="47" fillId="0" borderId="15" xfId="0" applyNumberFormat="1" applyFont="1" applyFill="1" applyBorder="1" applyAlignment="1">
      <alignment vertical="center"/>
    </xf>
    <xf numFmtId="41" fontId="9" fillId="0" borderId="15" xfId="0" applyNumberFormat="1" applyFont="1" applyFill="1" applyBorder="1" applyAlignment="1">
      <alignment horizontal="right" vertical="center" shrinkToFit="1"/>
    </xf>
    <xf numFmtId="185" fontId="9" fillId="0" borderId="15" xfId="0" applyNumberFormat="1" applyFont="1" applyFill="1" applyBorder="1" applyAlignment="1">
      <alignment horizontal="right" vertical="center" shrinkToFit="1"/>
    </xf>
    <xf numFmtId="178" fontId="9" fillId="0" borderId="0" xfId="72" applyNumberFormat="1" applyFont="1" applyFill="1" applyBorder="1" applyAlignment="1" applyProtection="1">
      <alignment horizontal="right" vertical="center"/>
      <protection hidden="1"/>
    </xf>
    <xf numFmtId="178" fontId="13" fillId="0" borderId="0" xfId="72" applyNumberFormat="1" applyFont="1" applyFill="1" applyBorder="1" applyAlignment="1" applyProtection="1">
      <alignment horizontal="right" vertical="center"/>
      <protection hidden="1"/>
    </xf>
    <xf numFmtId="41" fontId="13" fillId="0" borderId="0" xfId="0" quotePrefix="1" applyNumberFormat="1" applyFont="1" applyFill="1" applyBorder="1" applyAlignment="1">
      <alignment horizontal="right" vertical="center"/>
    </xf>
    <xf numFmtId="41" fontId="9" fillId="0" borderId="0" xfId="97" applyNumberFormat="1" applyFont="1" applyFill="1" applyBorder="1" applyAlignment="1">
      <alignment horizontal="right" vertical="center" wrapText="1"/>
    </xf>
    <xf numFmtId="41" fontId="9" fillId="0" borderId="15" xfId="0" applyNumberFormat="1" applyFont="1" applyFill="1" applyBorder="1" applyAlignment="1">
      <alignment horizontal="right" vertical="center"/>
    </xf>
    <xf numFmtId="43" fontId="9" fillId="0" borderId="0" xfId="0" applyNumberFormat="1" applyFont="1" applyFill="1" applyBorder="1" applyAlignment="1">
      <alignment horizontal="right" vertical="center"/>
    </xf>
    <xf numFmtId="43" fontId="13" fillId="0" borderId="0" xfId="0" applyNumberFormat="1" applyFont="1" applyFill="1" applyBorder="1" applyAlignment="1" applyProtection="1">
      <alignment horizontal="right" vertical="center"/>
      <protection hidden="1"/>
    </xf>
    <xf numFmtId="43" fontId="9" fillId="0" borderId="0" xfId="0" applyNumberFormat="1" applyFont="1" applyFill="1" applyBorder="1" applyAlignment="1" applyProtection="1">
      <alignment horizontal="right" vertical="center"/>
      <protection hidden="1"/>
    </xf>
    <xf numFmtId="197" fontId="13" fillId="0" borderId="0" xfId="0" quotePrefix="1" applyNumberFormat="1" applyFont="1" applyFill="1" applyBorder="1" applyAlignment="1">
      <alignment horizontal="center" vertical="center" wrapText="1"/>
    </xf>
    <xf numFmtId="197" fontId="9" fillId="0" borderId="0" xfId="0" quotePrefix="1" applyNumberFormat="1" applyFont="1" applyFill="1" applyBorder="1" applyAlignment="1">
      <alignment horizontal="center" vertical="center" wrapText="1"/>
    </xf>
    <xf numFmtId="0" fontId="9" fillId="0" borderId="0" xfId="100" applyNumberFormat="1" applyFont="1" applyFill="1" applyAlignment="1">
      <alignment horizontal="left" vertical="center"/>
    </xf>
    <xf numFmtId="176" fontId="9" fillId="0" borderId="0" xfId="73" applyNumberFormat="1" applyFont="1" applyFill="1" applyAlignment="1">
      <alignment horizontal="right" vertical="center"/>
    </xf>
    <xf numFmtId="0" fontId="9" fillId="0" borderId="0" xfId="99" quotePrefix="1" applyNumberFormat="1" applyFont="1" applyFill="1" applyBorder="1" applyAlignment="1">
      <alignment horizontal="center" vertical="center" wrapText="1"/>
    </xf>
    <xf numFmtId="197" fontId="9" fillId="0" borderId="0" xfId="0" quotePrefix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center" vertical="center"/>
    </xf>
    <xf numFmtId="41" fontId="13" fillId="0" borderId="0" xfId="0" applyNumberFormat="1" applyFont="1" applyFill="1" applyBorder="1" applyAlignment="1">
      <alignment horizontal="left" vertical="center"/>
    </xf>
    <xf numFmtId="197" fontId="13" fillId="0" borderId="0" xfId="0" quotePrefix="1" applyNumberFormat="1" applyFont="1" applyFill="1" applyBorder="1" applyAlignment="1">
      <alignment horizontal="left" vertical="center"/>
    </xf>
    <xf numFmtId="41" fontId="9" fillId="0" borderId="0" xfId="108" applyFont="1" applyFill="1" applyAlignment="1" applyProtection="1">
      <alignment horizontal="right" vertical="center"/>
      <protection locked="0"/>
    </xf>
    <xf numFmtId="41" fontId="9" fillId="0" borderId="15" xfId="108" applyFont="1" applyFill="1" applyBorder="1" applyAlignment="1" applyProtection="1">
      <alignment horizontal="right" vertical="center"/>
      <protection locked="0"/>
    </xf>
    <xf numFmtId="41" fontId="9" fillId="0" borderId="0" xfId="75" applyNumberFormat="1" applyFont="1" applyFill="1" applyBorder="1" applyAlignment="1">
      <alignment vertical="center"/>
    </xf>
    <xf numFmtId="41" fontId="9" fillId="0" borderId="15" xfId="75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horizontal="left" vertical="center"/>
    </xf>
    <xf numFmtId="41" fontId="9" fillId="0" borderId="15" xfId="72" applyNumberFormat="1" applyFont="1" applyFill="1" applyBorder="1" applyAlignment="1">
      <alignment horizontal="right" vertical="center"/>
    </xf>
    <xf numFmtId="41" fontId="9" fillId="0" borderId="0" xfId="72" applyNumberFormat="1" applyFont="1" applyFill="1" applyBorder="1" applyAlignment="1">
      <alignment horizontal="right" vertical="center"/>
    </xf>
    <xf numFmtId="41" fontId="13" fillId="0" borderId="0" xfId="72" applyNumberFormat="1" applyFont="1" applyFill="1" applyBorder="1" applyAlignment="1">
      <alignment horizontal="right" vertical="center"/>
    </xf>
    <xf numFmtId="181" fontId="9" fillId="0" borderId="0" xfId="107" applyNumberFormat="1" applyFont="1" applyFill="1" applyBorder="1" applyAlignment="1">
      <alignment horizontal="right" vertical="center" wrapText="1"/>
    </xf>
    <xf numFmtId="41" fontId="13" fillId="0" borderId="0" xfId="99" applyNumberFormat="1" applyFont="1" applyFill="1" applyBorder="1" applyAlignment="1">
      <alignment horizontal="right" vertical="center"/>
    </xf>
    <xf numFmtId="41" fontId="9" fillId="0" borderId="0" xfId="72" quotePrefix="1" applyNumberFormat="1" applyFont="1" applyFill="1" applyBorder="1" applyAlignment="1">
      <alignment horizontal="right" vertical="center"/>
    </xf>
    <xf numFmtId="41" fontId="9" fillId="0" borderId="15" xfId="72" quotePrefix="1" applyNumberFormat="1" applyFont="1" applyFill="1" applyBorder="1" applyAlignment="1">
      <alignment horizontal="right" vertical="center"/>
    </xf>
    <xf numFmtId="41" fontId="55" fillId="0" borderId="0" xfId="0" applyNumberFormat="1" applyFont="1" applyFill="1" applyBorder="1" applyAlignment="1" applyProtection="1">
      <alignment horizontal="right" vertical="center"/>
      <protection locked="0"/>
    </xf>
    <xf numFmtId="179" fontId="56" fillId="0" borderId="0" xfId="0" applyNumberFormat="1" applyFont="1" applyFill="1" applyBorder="1" applyAlignment="1" applyProtection="1">
      <alignment horizontal="right" vertical="center"/>
      <protection locked="0"/>
    </xf>
    <xf numFmtId="41" fontId="55" fillId="0" borderId="0" xfId="0" applyNumberFormat="1" applyFont="1" applyFill="1" applyBorder="1" applyAlignment="1" applyProtection="1">
      <alignment horizontal="center" vertical="center" wrapText="1"/>
      <protection locked="0"/>
    </xf>
    <xf numFmtId="41" fontId="55" fillId="0" borderId="15" xfId="0" applyNumberFormat="1" applyFont="1" applyFill="1" applyBorder="1" applyAlignment="1" applyProtection="1">
      <alignment horizontal="right" vertical="center"/>
      <protection locked="0"/>
    </xf>
    <xf numFmtId="179" fontId="56" fillId="0" borderId="15" xfId="0" applyNumberFormat="1" applyFont="1" applyFill="1" applyBorder="1" applyAlignment="1" applyProtection="1">
      <alignment horizontal="right" vertical="center"/>
      <protection locked="0"/>
    </xf>
    <xf numFmtId="41" fontId="55" fillId="0" borderId="15" xfId="0" applyNumberFormat="1" applyFont="1" applyFill="1" applyBorder="1" applyAlignment="1" applyProtection="1">
      <alignment horizontal="center" vertical="center" wrapText="1"/>
      <protection locked="0"/>
    </xf>
    <xf numFmtId="41" fontId="55" fillId="0" borderId="0" xfId="0" quotePrefix="1" applyNumberFormat="1" applyFont="1" applyFill="1" applyBorder="1" applyAlignment="1">
      <alignment horizontal="right" vertical="center"/>
    </xf>
    <xf numFmtId="41" fontId="55" fillId="0" borderId="15" xfId="0" quotePrefix="1" applyNumberFormat="1" applyFont="1" applyFill="1" applyBorder="1" applyAlignment="1">
      <alignment horizontal="right" vertical="center"/>
    </xf>
    <xf numFmtId="41" fontId="55" fillId="0" borderId="0" xfId="0" applyNumberFormat="1" applyFont="1" applyFill="1" applyBorder="1" applyAlignment="1">
      <alignment horizontal="right" vertical="center"/>
    </xf>
    <xf numFmtId="41" fontId="55" fillId="0" borderId="0" xfId="72" applyNumberFormat="1" applyFont="1" applyFill="1" applyBorder="1" applyAlignment="1" applyProtection="1">
      <alignment horizontal="right" vertical="center"/>
      <protection hidden="1"/>
    </xf>
    <xf numFmtId="41" fontId="55" fillId="0" borderId="0" xfId="0" applyNumberFormat="1" applyFont="1" applyFill="1" applyBorder="1" applyAlignment="1" applyProtection="1">
      <alignment horizontal="right" vertical="center"/>
      <protection hidden="1"/>
    </xf>
    <xf numFmtId="41" fontId="56" fillId="0" borderId="0" xfId="72" applyNumberFormat="1" applyFont="1" applyFill="1" applyBorder="1" applyAlignment="1" applyProtection="1">
      <alignment horizontal="right" vertical="center" shrinkToFit="1"/>
      <protection locked="0"/>
    </xf>
    <xf numFmtId="41" fontId="56" fillId="0" borderId="15" xfId="72" applyNumberFormat="1" applyFont="1" applyFill="1" applyBorder="1" applyAlignment="1" applyProtection="1">
      <alignment horizontal="right" vertical="center" shrinkToFit="1"/>
      <protection locked="0"/>
    </xf>
    <xf numFmtId="196" fontId="9" fillId="0" borderId="0" xfId="103" applyNumberFormat="1" applyFont="1" applyFill="1" applyBorder="1" applyAlignment="1">
      <alignment horizontal="right" vertical="center" shrinkToFit="1"/>
    </xf>
    <xf numFmtId="183" fontId="9" fillId="0" borderId="0" xfId="103" applyNumberFormat="1" applyFont="1" applyFill="1" applyBorder="1" applyAlignment="1">
      <alignment horizontal="right" vertical="center" shrinkToFit="1"/>
    </xf>
    <xf numFmtId="185" fontId="9" fillId="0" borderId="0" xfId="103" applyNumberFormat="1" applyFont="1" applyFill="1" applyBorder="1" applyAlignment="1">
      <alignment horizontal="right" vertical="center" shrinkToFit="1"/>
    </xf>
    <xf numFmtId="41" fontId="9" fillId="0" borderId="0" xfId="103" applyNumberFormat="1" applyFont="1" applyFill="1" applyBorder="1" applyAlignment="1">
      <alignment horizontal="right" vertical="center" shrinkToFit="1"/>
    </xf>
    <xf numFmtId="196" fontId="13" fillId="0" borderId="0" xfId="103" applyNumberFormat="1" applyFont="1" applyFill="1" applyBorder="1" applyAlignment="1">
      <alignment horizontal="right" vertical="center" shrinkToFit="1"/>
    </xf>
    <xf numFmtId="185" fontId="13" fillId="0" borderId="0" xfId="103" applyNumberFormat="1" applyFont="1" applyFill="1" applyBorder="1" applyAlignment="1">
      <alignment horizontal="right" vertical="center" shrinkToFit="1"/>
    </xf>
    <xf numFmtId="41" fontId="13" fillId="0" borderId="0" xfId="103" applyNumberFormat="1" applyFont="1" applyFill="1" applyBorder="1" applyAlignment="1">
      <alignment horizontal="right" vertical="center" shrinkToFit="1"/>
    </xf>
    <xf numFmtId="176" fontId="47" fillId="0" borderId="0" xfId="72" applyFont="1" applyFill="1" applyBorder="1" applyAlignment="1">
      <alignment horizontal="right" vertical="center" shrinkToFit="1"/>
    </xf>
    <xf numFmtId="41" fontId="47" fillId="0" borderId="0" xfId="72" applyNumberFormat="1" applyFont="1" applyFill="1" applyBorder="1" applyAlignment="1">
      <alignment horizontal="right" vertical="center"/>
    </xf>
    <xf numFmtId="41" fontId="52" fillId="0" borderId="0" xfId="72" applyNumberFormat="1" applyFont="1" applyFill="1" applyBorder="1" applyAlignment="1">
      <alignment horizontal="right" vertical="center"/>
    </xf>
    <xf numFmtId="0" fontId="9" fillId="0" borderId="34" xfId="103" applyFont="1" applyFill="1" applyBorder="1" applyAlignment="1">
      <alignment horizontal="center" vertical="center" wrapText="1"/>
    </xf>
    <xf numFmtId="179" fontId="9" fillId="0" borderId="0" xfId="99" applyNumberFormat="1" applyFont="1" applyFill="1" applyBorder="1" applyAlignment="1">
      <alignment horizontal="left" vertical="center"/>
    </xf>
    <xf numFmtId="3" fontId="9" fillId="0" borderId="31" xfId="0" applyNumberFormat="1" applyFont="1" applyFill="1" applyBorder="1" applyAlignment="1">
      <alignment horizontal="center" vertical="center" wrapText="1"/>
    </xf>
    <xf numFmtId="3" fontId="9" fillId="0" borderId="36" xfId="0" applyNumberFormat="1" applyFont="1" applyFill="1" applyBorder="1" applyAlignment="1">
      <alignment horizontal="center" vertical="center" wrapText="1"/>
    </xf>
    <xf numFmtId="3" fontId="9" fillId="0" borderId="32" xfId="0" applyNumberFormat="1" applyFont="1" applyFill="1" applyBorder="1" applyAlignment="1">
      <alignment horizontal="center" vertical="center" wrapText="1"/>
    </xf>
    <xf numFmtId="3" fontId="51" fillId="0" borderId="0" xfId="99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center" vertical="center"/>
    </xf>
    <xf numFmtId="0" fontId="9" fillId="0" borderId="50" xfId="103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9" fillId="0" borderId="34" xfId="103" applyFont="1" applyFill="1" applyBorder="1" applyAlignment="1">
      <alignment horizontal="center" vertical="center" wrapText="1"/>
    </xf>
    <xf numFmtId="3" fontId="57" fillId="0" borderId="0" xfId="99" applyNumberFormat="1" applyFont="1" applyFill="1" applyAlignment="1">
      <alignment vertical="center"/>
    </xf>
    <xf numFmtId="179" fontId="9" fillId="0" borderId="15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178" fontId="9" fillId="0" borderId="15" xfId="72" applyNumberFormat="1" applyFont="1" applyFill="1" applyBorder="1" applyAlignment="1" applyProtection="1">
      <alignment horizontal="right" vertical="center"/>
      <protection hidden="1"/>
    </xf>
    <xf numFmtId="198" fontId="9" fillId="0" borderId="0" xfId="0" applyNumberFormat="1" applyFont="1" applyFill="1" applyBorder="1" applyAlignment="1" applyProtection="1">
      <alignment horizontal="left" vertical="center"/>
      <protection locked="0"/>
    </xf>
    <xf numFmtId="198" fontId="9" fillId="0" borderId="15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left" indent="1"/>
    </xf>
    <xf numFmtId="3" fontId="9" fillId="0" borderId="31" xfId="0" applyNumberFormat="1" applyFont="1" applyFill="1" applyBorder="1" applyAlignment="1">
      <alignment horizontal="center" vertical="center" wrapText="1"/>
    </xf>
    <xf numFmtId="197" fontId="9" fillId="0" borderId="0" xfId="0" quotePrefix="1" applyNumberFormat="1" applyFont="1" applyFill="1" applyBorder="1" applyAlignment="1">
      <alignment horizontal="center" vertical="center" wrapText="1"/>
    </xf>
    <xf numFmtId="197" fontId="13" fillId="0" borderId="0" xfId="0" quotePrefix="1" applyNumberFormat="1" applyFont="1" applyFill="1" applyBorder="1" applyAlignment="1">
      <alignment horizontal="center" vertical="center" wrapText="1"/>
    </xf>
    <xf numFmtId="197" fontId="9" fillId="0" borderId="52" xfId="99" quotePrefix="1" applyNumberFormat="1" applyFont="1" applyFill="1" applyBorder="1" applyAlignment="1">
      <alignment horizontal="center" vertical="center" wrapText="1"/>
    </xf>
    <xf numFmtId="197" fontId="9" fillId="0" borderId="0" xfId="99" quotePrefix="1" applyNumberFormat="1" applyFont="1" applyFill="1" applyBorder="1" applyAlignment="1">
      <alignment horizontal="center" vertical="center" wrapText="1"/>
    </xf>
    <xf numFmtId="0" fontId="9" fillId="0" borderId="0" xfId="99" quotePrefix="1" applyNumberFormat="1" applyFont="1" applyFill="1" applyBorder="1" applyAlignment="1">
      <alignment horizontal="center" vertical="center" wrapText="1"/>
    </xf>
    <xf numFmtId="0" fontId="13" fillId="0" borderId="0" xfId="99" quotePrefix="1" applyNumberFormat="1" applyFont="1" applyFill="1" applyBorder="1" applyAlignment="1">
      <alignment horizontal="center" vertical="center" wrapText="1"/>
    </xf>
    <xf numFmtId="197" fontId="9" fillId="0" borderId="52" xfId="0" quotePrefix="1" applyNumberFormat="1" applyFont="1" applyFill="1" applyBorder="1" applyAlignment="1">
      <alignment horizontal="center" vertical="center" wrapText="1"/>
    </xf>
    <xf numFmtId="197" fontId="13" fillId="0" borderId="0" xfId="91" quotePrefix="1" applyNumberFormat="1" applyFont="1" applyFill="1" applyBorder="1" applyAlignment="1">
      <alignment horizontal="center" vertical="center" wrapText="1"/>
    </xf>
    <xf numFmtId="197" fontId="9" fillId="0" borderId="52" xfId="91" quotePrefix="1" applyNumberFormat="1" applyFont="1" applyFill="1" applyBorder="1" applyAlignment="1">
      <alignment horizontal="center" vertical="center" wrapText="1"/>
    </xf>
    <xf numFmtId="197" fontId="9" fillId="0" borderId="0" xfId="91" quotePrefix="1" applyNumberFormat="1" applyFont="1" applyFill="1" applyBorder="1" applyAlignment="1">
      <alignment horizontal="center" vertical="center" wrapText="1"/>
    </xf>
    <xf numFmtId="0" fontId="9" fillId="0" borderId="24" xfId="100" applyNumberFormat="1" applyFont="1" applyFill="1" applyBorder="1" applyAlignment="1">
      <alignment horizontal="left" vertical="center"/>
    </xf>
    <xf numFmtId="180" fontId="9" fillId="0" borderId="24" xfId="100" applyNumberFormat="1" applyFont="1" applyFill="1" applyBorder="1" applyAlignment="1">
      <alignment horizontal="center" vertical="center"/>
    </xf>
    <xf numFmtId="3" fontId="9" fillId="0" borderId="24" xfId="100" applyNumberFormat="1" applyFont="1" applyFill="1" applyBorder="1" applyAlignment="1">
      <alignment horizontal="center" vertical="center"/>
    </xf>
    <xf numFmtId="0" fontId="9" fillId="0" borderId="24" xfId="100" applyFont="1" applyFill="1" applyBorder="1" applyAlignment="1">
      <alignment horizontal="right" vertical="center"/>
    </xf>
    <xf numFmtId="198" fontId="9" fillId="0" borderId="0" xfId="0" applyNumberFormat="1" applyFont="1" applyFill="1" applyAlignment="1" applyProtection="1">
      <alignment horizontal="left" vertical="center"/>
      <protection locked="0"/>
    </xf>
    <xf numFmtId="179" fontId="9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179" fontId="9" fillId="0" borderId="15" xfId="0" applyNumberFormat="1" applyFont="1" applyFill="1" applyBorder="1" applyAlignment="1">
      <alignment horizontal="left" vertical="center" wrapText="1"/>
    </xf>
    <xf numFmtId="182" fontId="11" fillId="0" borderId="0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/>
    </xf>
    <xf numFmtId="3" fontId="9" fillId="0" borderId="24" xfId="0" applyNumberFormat="1" applyFont="1" applyFill="1" applyBorder="1" applyAlignment="1">
      <alignment horizontal="left" vertical="center"/>
    </xf>
    <xf numFmtId="182" fontId="9" fillId="0" borderId="24" xfId="0" applyNumberFormat="1" applyFont="1" applyFill="1" applyBorder="1" applyAlignment="1">
      <alignment horizontal="left" vertical="center"/>
    </xf>
    <xf numFmtId="0" fontId="14" fillId="0" borderId="24" xfId="0" applyNumberFormat="1" applyFont="1" applyFill="1" applyBorder="1" applyAlignment="1">
      <alignment horizontal="left" vertical="center"/>
    </xf>
    <xf numFmtId="0" fontId="14" fillId="0" borderId="24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Alignment="1">
      <alignment horizontal="left" vertical="center"/>
    </xf>
    <xf numFmtId="0" fontId="9" fillId="0" borderId="24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72" applyFont="1" applyFill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15" xfId="0" applyNumberFormat="1" applyFont="1" applyFill="1" applyBorder="1" applyAlignment="1">
      <alignment vertical="center"/>
    </xf>
    <xf numFmtId="41" fontId="13" fillId="0" borderId="0" xfId="103" applyNumberFormat="1" applyFont="1" applyFill="1" applyBorder="1" applyAlignment="1">
      <alignment horizontal="right" vertical="center"/>
    </xf>
    <xf numFmtId="181" fontId="9" fillId="0" borderId="0" xfId="107" applyNumberFormat="1" applyFont="1" applyFill="1" applyBorder="1">
      <alignment vertical="center"/>
    </xf>
    <xf numFmtId="176" fontId="9" fillId="0" borderId="0" xfId="72" applyFont="1" applyFill="1" applyBorder="1" applyAlignment="1">
      <alignment vertical="center"/>
    </xf>
    <xf numFmtId="41" fontId="9" fillId="0" borderId="0" xfId="107" applyNumberFormat="1" applyFont="1" applyFill="1" applyBorder="1" applyAlignment="1">
      <alignment horizontal="right" vertical="center"/>
    </xf>
    <xf numFmtId="49" fontId="9" fillId="0" borderId="0" xfId="0" quotePrefix="1" applyNumberFormat="1" applyFont="1" applyFill="1" applyBorder="1" applyAlignment="1">
      <alignment horizontal="center" vertical="center"/>
    </xf>
    <xf numFmtId="49" fontId="13" fillId="0" borderId="0" xfId="0" quotePrefix="1" applyNumberFormat="1" applyFont="1" applyFill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/>
    </xf>
    <xf numFmtId="0" fontId="13" fillId="0" borderId="0" xfId="0" quotePrefix="1" applyNumberFormat="1" applyFont="1" applyFill="1" applyBorder="1" applyAlignment="1">
      <alignment horizontal="center" vertical="center"/>
    </xf>
    <xf numFmtId="16" fontId="9" fillId="0" borderId="0" xfId="0" applyNumberFormat="1" applyFont="1" applyFill="1" applyBorder="1" applyAlignment="1">
      <alignment horizontal="left" vertical="center"/>
    </xf>
    <xf numFmtId="41" fontId="9" fillId="0" borderId="15" xfId="103" applyNumberFormat="1" applyFont="1" applyFill="1" applyBorder="1" applyAlignment="1">
      <alignment horizontal="right" vertical="center" shrinkToFit="1"/>
    </xf>
    <xf numFmtId="41" fontId="55" fillId="0" borderId="0" xfId="72" applyNumberFormat="1" applyFont="1" applyFill="1" applyBorder="1" applyAlignment="1" applyProtection="1">
      <alignment horizontal="center" vertical="center"/>
      <protection locked="0"/>
    </xf>
    <xf numFmtId="41" fontId="55" fillId="0" borderId="0" xfId="72" applyNumberFormat="1" applyFont="1" applyFill="1" applyBorder="1" applyAlignment="1" applyProtection="1">
      <alignment horizontal="right" vertical="center" shrinkToFit="1"/>
      <protection locked="0"/>
    </xf>
    <xf numFmtId="41" fontId="55" fillId="0" borderId="0" xfId="72" applyNumberFormat="1" applyFont="1" applyFill="1" applyBorder="1" applyAlignment="1" applyProtection="1">
      <alignment vertical="center"/>
      <protection locked="0"/>
    </xf>
    <xf numFmtId="41" fontId="55" fillId="0" borderId="0" xfId="72" applyNumberFormat="1" applyFont="1" applyFill="1" applyBorder="1" applyAlignment="1" applyProtection="1">
      <alignment horizontal="center" vertical="center" shrinkToFit="1"/>
      <protection locked="0"/>
    </xf>
    <xf numFmtId="41" fontId="55" fillId="0" borderId="0" xfId="72" applyNumberFormat="1" applyFont="1" applyFill="1" applyBorder="1" applyAlignment="1" applyProtection="1">
      <alignment horizontal="right" vertical="center"/>
      <protection locked="0"/>
    </xf>
    <xf numFmtId="41" fontId="55" fillId="0" borderId="15" xfId="72" applyNumberFormat="1" applyFont="1" applyFill="1" applyBorder="1" applyAlignment="1" applyProtection="1">
      <alignment horizontal="center" vertical="center"/>
      <protection locked="0"/>
    </xf>
    <xf numFmtId="41" fontId="55" fillId="0" borderId="15" xfId="72" applyNumberFormat="1" applyFont="1" applyFill="1" applyBorder="1" applyAlignment="1" applyProtection="1">
      <alignment horizontal="right" vertical="center" shrinkToFit="1"/>
      <protection locked="0"/>
    </xf>
    <xf numFmtId="41" fontId="55" fillId="0" borderId="15" xfId="72" applyNumberFormat="1" applyFont="1" applyFill="1" applyBorder="1" applyAlignment="1" applyProtection="1">
      <alignment vertical="center"/>
      <protection locked="0"/>
    </xf>
    <xf numFmtId="184" fontId="55" fillId="0" borderId="0" xfId="0" applyNumberFormat="1" applyFont="1" applyFill="1" applyBorder="1" applyAlignment="1" applyProtection="1">
      <alignment horizontal="right" vertical="center"/>
      <protection locked="0"/>
    </xf>
    <xf numFmtId="184" fontId="55" fillId="0" borderId="15" xfId="0" applyNumberFormat="1" applyFont="1" applyFill="1" applyBorder="1" applyAlignment="1" applyProtection="1">
      <alignment horizontal="right" vertical="center"/>
      <protection locked="0"/>
    </xf>
    <xf numFmtId="0" fontId="51" fillId="0" borderId="0" xfId="0" applyFont="1" applyFill="1" applyAlignment="1">
      <alignment horizontal="center" vertical="center"/>
    </xf>
    <xf numFmtId="3" fontId="51" fillId="0" borderId="0" xfId="0" applyNumberFormat="1" applyFont="1" applyFill="1" applyAlignment="1">
      <alignment horizontal="center" vertical="center"/>
    </xf>
    <xf numFmtId="176" fontId="9" fillId="0" borderId="14" xfId="93" applyFont="1" applyFill="1" applyBorder="1" applyAlignment="1">
      <alignment horizontal="center" vertical="center" wrapText="1"/>
    </xf>
    <xf numFmtId="176" fontId="9" fillId="0" borderId="25" xfId="93" applyFont="1" applyFill="1" applyBorder="1" applyAlignment="1">
      <alignment horizontal="center" vertical="center"/>
    </xf>
    <xf numFmtId="176" fontId="9" fillId="0" borderId="36" xfId="93" applyFont="1" applyFill="1" applyBorder="1" applyAlignment="1">
      <alignment horizontal="center" vertical="center"/>
    </xf>
    <xf numFmtId="180" fontId="9" fillId="0" borderId="14" xfId="0" applyNumberFormat="1" applyFont="1" applyFill="1" applyBorder="1" applyAlignment="1">
      <alignment horizontal="center" vertical="center" wrapText="1"/>
    </xf>
    <xf numFmtId="180" fontId="9" fillId="0" borderId="25" xfId="0" applyNumberFormat="1" applyFont="1" applyFill="1" applyBorder="1" applyAlignment="1">
      <alignment horizontal="center" vertical="center" wrapText="1"/>
    </xf>
    <xf numFmtId="180" fontId="9" fillId="0" borderId="36" xfId="0" applyNumberFormat="1" applyFont="1" applyFill="1" applyBorder="1" applyAlignment="1">
      <alignment horizontal="center" vertical="center" wrapText="1"/>
    </xf>
    <xf numFmtId="3" fontId="9" fillId="0" borderId="37" xfId="0" applyNumberFormat="1" applyFont="1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/>
    </xf>
    <xf numFmtId="3" fontId="9" fillId="0" borderId="31" xfId="0" applyNumberFormat="1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 wrapText="1"/>
    </xf>
    <xf numFmtId="3" fontId="9" fillId="0" borderId="31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Fill="1" applyBorder="1" applyAlignment="1">
      <alignment horizontal="center" vertical="center" wrapText="1"/>
    </xf>
    <xf numFmtId="3" fontId="9" fillId="0" borderId="40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176" fontId="9" fillId="0" borderId="23" xfId="93" applyFont="1" applyFill="1" applyBorder="1" applyAlignment="1">
      <alignment horizontal="center" vertical="center" wrapText="1"/>
    </xf>
    <xf numFmtId="176" fontId="9" fillId="0" borderId="41" xfId="93" applyFont="1" applyFill="1" applyBorder="1" applyAlignment="1">
      <alignment horizontal="center" vertical="center" wrapText="1"/>
    </xf>
    <xf numFmtId="176" fontId="9" fillId="0" borderId="42" xfId="93" applyFont="1" applyFill="1" applyBorder="1" applyAlignment="1">
      <alignment horizontal="center" vertical="center" wrapText="1"/>
    </xf>
    <xf numFmtId="180" fontId="9" fillId="0" borderId="0" xfId="100" applyNumberFormat="1" applyFont="1" applyFill="1" applyAlignment="1">
      <alignment horizontal="right" vertical="top"/>
    </xf>
    <xf numFmtId="3" fontId="9" fillId="0" borderId="0" xfId="100" applyNumberFormat="1" applyFont="1" applyFill="1" applyAlignment="1">
      <alignment horizontal="left" vertical="top"/>
    </xf>
    <xf numFmtId="3" fontId="51" fillId="0" borderId="0" xfId="100" applyNumberFormat="1" applyFont="1" applyFill="1" applyAlignment="1">
      <alignment horizontal="center" vertical="center"/>
    </xf>
    <xf numFmtId="3" fontId="9" fillId="0" borderId="29" xfId="100" applyNumberFormat="1" applyFont="1" applyFill="1" applyBorder="1" applyAlignment="1">
      <alignment horizontal="center" vertical="center" wrapText="1"/>
    </xf>
    <xf numFmtId="3" fontId="9" fillId="0" borderId="16" xfId="100" applyNumberFormat="1" applyFont="1" applyFill="1" applyBorder="1" applyAlignment="1">
      <alignment horizontal="center" vertical="center" wrapText="1"/>
    </xf>
    <xf numFmtId="3" fontId="9" fillId="0" borderId="43" xfId="100" applyNumberFormat="1" applyFont="1" applyFill="1" applyBorder="1" applyAlignment="1">
      <alignment horizontal="center" vertical="center" wrapText="1"/>
    </xf>
    <xf numFmtId="0" fontId="51" fillId="0" borderId="0" xfId="100" applyNumberFormat="1" applyFont="1" applyFill="1" applyAlignment="1">
      <alignment horizontal="center" vertical="center" wrapText="1"/>
    </xf>
    <xf numFmtId="0" fontId="51" fillId="0" borderId="0" xfId="100" applyNumberFormat="1" applyFont="1" applyFill="1" applyAlignment="1">
      <alignment horizontal="center" vertical="center"/>
    </xf>
    <xf numFmtId="180" fontId="9" fillId="0" borderId="44" xfId="100" applyNumberFormat="1" applyFont="1" applyFill="1" applyBorder="1" applyAlignment="1">
      <alignment horizontal="center" vertical="center" wrapText="1"/>
    </xf>
    <xf numFmtId="180" fontId="9" fillId="0" borderId="16" xfId="100" applyNumberFormat="1" applyFont="1" applyFill="1" applyBorder="1" applyAlignment="1">
      <alignment horizontal="center" vertical="center" wrapText="1"/>
    </xf>
    <xf numFmtId="180" fontId="9" fillId="0" borderId="43" xfId="100" applyNumberFormat="1" applyFont="1" applyFill="1" applyBorder="1" applyAlignment="1">
      <alignment horizontal="center" vertical="center" wrapText="1"/>
    </xf>
    <xf numFmtId="180" fontId="9" fillId="0" borderId="38" xfId="100" applyNumberFormat="1" applyFont="1" applyFill="1" applyBorder="1" applyAlignment="1">
      <alignment horizontal="center" vertical="center" wrapText="1"/>
    </xf>
    <xf numFmtId="180" fontId="9" fillId="0" borderId="38" xfId="100" applyNumberFormat="1" applyFont="1" applyFill="1" applyBorder="1" applyAlignment="1">
      <alignment horizontal="center" vertical="center"/>
    </xf>
    <xf numFmtId="180" fontId="9" fillId="0" borderId="31" xfId="100" applyNumberFormat="1" applyFont="1" applyFill="1" applyBorder="1" applyAlignment="1">
      <alignment horizontal="center" vertical="center"/>
    </xf>
    <xf numFmtId="180" fontId="9" fillId="0" borderId="31" xfId="100" applyNumberFormat="1" applyFont="1" applyFill="1" applyBorder="1" applyAlignment="1">
      <alignment horizontal="center" vertical="center" wrapText="1"/>
    </xf>
    <xf numFmtId="3" fontId="9" fillId="0" borderId="40" xfId="100" applyNumberFormat="1" applyFont="1" applyFill="1" applyBorder="1" applyAlignment="1">
      <alignment horizontal="center" vertical="center" wrapText="1"/>
    </xf>
    <xf numFmtId="3" fontId="9" fillId="0" borderId="38" xfId="100" applyNumberFormat="1" applyFont="1" applyFill="1" applyBorder="1" applyAlignment="1">
      <alignment horizontal="center" vertical="center" wrapText="1"/>
    </xf>
    <xf numFmtId="3" fontId="9" fillId="0" borderId="31" xfId="100" applyNumberFormat="1" applyFont="1" applyFill="1" applyBorder="1" applyAlignment="1">
      <alignment horizontal="center" vertical="center" wrapText="1"/>
    </xf>
    <xf numFmtId="3" fontId="9" fillId="0" borderId="44" xfId="100" applyNumberFormat="1" applyFont="1" applyFill="1" applyBorder="1" applyAlignment="1">
      <alignment horizontal="center" vertical="center" wrapText="1"/>
    </xf>
    <xf numFmtId="3" fontId="9" fillId="0" borderId="24" xfId="100" applyNumberFormat="1" applyFont="1" applyFill="1" applyBorder="1" applyAlignment="1">
      <alignment horizontal="center" vertical="center" wrapText="1"/>
    </xf>
    <xf numFmtId="3" fontId="9" fillId="0" borderId="0" xfId="100" applyNumberFormat="1" applyFont="1" applyFill="1" applyBorder="1" applyAlignment="1">
      <alignment horizontal="center" vertical="center" wrapText="1"/>
    </xf>
    <xf numFmtId="3" fontId="9" fillId="0" borderId="35" xfId="100" applyNumberFormat="1" applyFont="1" applyFill="1" applyBorder="1" applyAlignment="1">
      <alignment horizontal="center" vertical="center" wrapText="1"/>
    </xf>
    <xf numFmtId="180" fontId="9" fillId="0" borderId="47" xfId="100" applyNumberFormat="1" applyFont="1" applyFill="1" applyBorder="1" applyAlignment="1">
      <alignment horizontal="center" vertical="center" wrapText="1"/>
    </xf>
    <xf numFmtId="180" fontId="9" fillId="0" borderId="46" xfId="100" applyNumberFormat="1" applyFont="1" applyFill="1" applyBorder="1" applyAlignment="1">
      <alignment horizontal="center" vertical="center" wrapText="1"/>
    </xf>
    <xf numFmtId="180" fontId="9" fillId="0" borderId="30" xfId="100" applyNumberFormat="1" applyFont="1" applyFill="1" applyBorder="1" applyAlignment="1">
      <alignment horizontal="center" vertical="center" wrapText="1"/>
    </xf>
    <xf numFmtId="3" fontId="9" fillId="0" borderId="39" xfId="100" applyNumberFormat="1" applyFont="1" applyFill="1" applyBorder="1" applyAlignment="1">
      <alignment horizontal="center" vertical="center" wrapText="1"/>
    </xf>
    <xf numFmtId="0" fontId="9" fillId="0" borderId="14" xfId="93" applyNumberFormat="1" applyFont="1" applyFill="1" applyBorder="1" applyAlignment="1">
      <alignment horizontal="center" vertical="center" wrapText="1"/>
    </xf>
    <xf numFmtId="0" fontId="9" fillId="0" borderId="25" xfId="93" applyNumberFormat="1" applyFont="1" applyFill="1" applyBorder="1" applyAlignment="1">
      <alignment horizontal="center" vertical="center"/>
    </xf>
    <xf numFmtId="0" fontId="9" fillId="0" borderId="36" xfId="93" applyNumberFormat="1" applyFont="1" applyFill="1" applyBorder="1" applyAlignment="1">
      <alignment horizontal="center" vertical="center"/>
    </xf>
    <xf numFmtId="3" fontId="9" fillId="0" borderId="23" xfId="100" applyNumberFormat="1" applyFont="1" applyFill="1" applyBorder="1" applyAlignment="1">
      <alignment horizontal="center" vertical="center" wrapText="1"/>
    </xf>
    <xf numFmtId="3" fontId="9" fillId="0" borderId="25" xfId="100" applyNumberFormat="1" applyFont="1" applyFill="1" applyBorder="1" applyAlignment="1">
      <alignment horizontal="center" vertical="center" wrapText="1"/>
    </xf>
    <xf numFmtId="3" fontId="9" fillId="0" borderId="36" xfId="100" applyNumberFormat="1" applyFont="1" applyFill="1" applyBorder="1" applyAlignment="1">
      <alignment horizontal="center" vertical="center" wrapText="1"/>
    </xf>
    <xf numFmtId="0" fontId="9" fillId="0" borderId="23" xfId="93" applyNumberFormat="1" applyFont="1" applyFill="1" applyBorder="1" applyAlignment="1">
      <alignment horizontal="center" vertical="center" wrapText="1"/>
    </xf>
    <xf numFmtId="0" fontId="9" fillId="0" borderId="41" xfId="93" applyNumberFormat="1" applyFont="1" applyFill="1" applyBorder="1" applyAlignment="1">
      <alignment horizontal="center" vertical="center" wrapText="1"/>
    </xf>
    <xf numFmtId="0" fontId="9" fillId="0" borderId="42" xfId="93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right" vertical="top"/>
    </xf>
    <xf numFmtId="0" fontId="9" fillId="0" borderId="37" xfId="0" applyFont="1" applyFill="1" applyBorder="1" applyAlignment="1" applyProtection="1">
      <alignment horizontal="center" vertical="center" wrapText="1"/>
      <protection hidden="1"/>
    </xf>
    <xf numFmtId="0" fontId="9" fillId="0" borderId="38" xfId="0" applyFont="1" applyFill="1" applyBorder="1" applyAlignment="1" applyProtection="1">
      <alignment horizontal="center" vertical="center"/>
      <protection hidden="1"/>
    </xf>
    <xf numFmtId="0" fontId="9" fillId="0" borderId="31" xfId="0" applyFont="1" applyFill="1" applyBorder="1" applyAlignment="1" applyProtection="1">
      <alignment horizontal="center" vertical="center"/>
      <protection hidden="1"/>
    </xf>
    <xf numFmtId="0" fontId="9" fillId="0" borderId="37" xfId="0" applyNumberFormat="1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1" xfId="0" applyNumberFormat="1" applyFont="1" applyFill="1" applyBorder="1" applyAlignment="1" applyProtection="1">
      <alignment horizontal="center" vertical="center" wrapText="1"/>
      <protection hidden="1"/>
    </xf>
    <xf numFmtId="49" fontId="51" fillId="0" borderId="0" xfId="0" applyNumberFormat="1" applyFont="1" applyFill="1" applyBorder="1" applyAlignment="1">
      <alignment horizontal="center" vertical="center"/>
    </xf>
    <xf numFmtId="3" fontId="51" fillId="0" borderId="0" xfId="0" applyNumberFormat="1" applyFont="1" applyFill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  <protection hidden="1"/>
    </xf>
    <xf numFmtId="0" fontId="9" fillId="0" borderId="31" xfId="0" applyFont="1" applyFill="1" applyBorder="1" applyAlignment="1" applyProtection="1">
      <alignment horizontal="center" vertical="center" wrapText="1"/>
      <protection hidden="1"/>
    </xf>
    <xf numFmtId="0" fontId="51" fillId="0" borderId="0" xfId="0" applyNumberFormat="1" applyFont="1" applyFill="1" applyBorder="1" applyAlignment="1">
      <alignment horizontal="center" vertical="center" wrapText="1"/>
    </xf>
    <xf numFmtId="0" fontId="51" fillId="0" borderId="0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 wrapText="1"/>
    </xf>
    <xf numFmtId="3" fontId="9" fillId="0" borderId="25" xfId="0" applyNumberFormat="1" applyFont="1" applyFill="1" applyBorder="1" applyAlignment="1">
      <alignment horizontal="center" vertical="center" wrapText="1"/>
    </xf>
    <xf numFmtId="3" fontId="9" fillId="0" borderId="36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5" xfId="0" applyFont="1" applyFill="1" applyBorder="1" applyAlignment="1" applyProtection="1">
      <alignment horizontal="center" vertical="center" wrapText="1"/>
      <protection hidden="1"/>
    </xf>
    <xf numFmtId="0" fontId="9" fillId="0" borderId="46" xfId="0" applyFont="1" applyFill="1" applyBorder="1" applyAlignment="1" applyProtection="1">
      <alignment horizontal="center" vertical="center" wrapText="1"/>
      <protection hidden="1"/>
    </xf>
    <xf numFmtId="0" fontId="9" fillId="0" borderId="30" xfId="0" applyFont="1" applyFill="1" applyBorder="1" applyAlignment="1" applyProtection="1">
      <alignment horizontal="center" vertical="center" wrapText="1"/>
      <protection hidden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51" fillId="0" borderId="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3" fontId="9" fillId="0" borderId="40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182" fontId="51" fillId="0" borderId="0" xfId="0" applyNumberFormat="1" applyFont="1" applyFill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45" xfId="0" applyNumberFormat="1" applyFont="1" applyFill="1" applyBorder="1" applyAlignment="1">
      <alignment horizontal="center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182" fontId="51" fillId="0" borderId="0" xfId="0" applyNumberFormat="1" applyFont="1" applyFill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right" vertical="center" wrapText="1"/>
    </xf>
    <xf numFmtId="0" fontId="0" fillId="0" borderId="24" xfId="0" applyFont="1" applyFill="1" applyBorder="1" applyAlignment="1">
      <alignment vertical="center"/>
    </xf>
    <xf numFmtId="182" fontId="12" fillId="0" borderId="0" xfId="0" applyNumberFormat="1" applyFont="1" applyFill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3" fontId="9" fillId="0" borderId="25" xfId="0" applyNumberFormat="1" applyFont="1" applyFill="1" applyBorder="1" applyAlignment="1">
      <alignment horizontal="center" vertical="center"/>
    </xf>
    <xf numFmtId="3" fontId="9" fillId="0" borderId="3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 wrapText="1"/>
    </xf>
    <xf numFmtId="182" fontId="9" fillId="0" borderId="47" xfId="0" applyNumberFormat="1" applyFont="1" applyFill="1" applyBorder="1" applyAlignment="1">
      <alignment horizontal="center" vertical="center" wrapText="1"/>
    </xf>
    <xf numFmtId="182" fontId="9" fillId="0" borderId="46" xfId="0" applyNumberFormat="1" applyFont="1" applyFill="1" applyBorder="1" applyAlignment="1">
      <alignment horizontal="center" vertical="center" wrapText="1"/>
    </xf>
    <xf numFmtId="182" fontId="9" fillId="0" borderId="30" xfId="0" applyNumberFormat="1" applyFont="1" applyFill="1" applyBorder="1" applyAlignment="1">
      <alignment horizontal="center" vertical="center" wrapText="1"/>
    </xf>
    <xf numFmtId="176" fontId="9" fillId="0" borderId="29" xfId="90" applyFont="1" applyFill="1" applyBorder="1" applyAlignment="1">
      <alignment horizontal="center" vertical="center" wrapText="1"/>
    </xf>
    <xf numFmtId="176" fontId="9" fillId="0" borderId="16" xfId="90" applyFont="1" applyFill="1" applyBorder="1" applyAlignment="1">
      <alignment horizontal="center" vertical="center"/>
    </xf>
    <xf numFmtId="176" fontId="9" fillId="0" borderId="43" xfId="90" applyFont="1" applyFill="1" applyBorder="1" applyAlignment="1">
      <alignment horizontal="center" vertical="center"/>
    </xf>
    <xf numFmtId="0" fontId="51" fillId="0" borderId="0" xfId="99" applyFont="1" applyFill="1" applyBorder="1" applyAlignment="1">
      <alignment horizontal="center" vertical="center"/>
    </xf>
    <xf numFmtId="0" fontId="51" fillId="0" borderId="0" xfId="99" applyFont="1" applyFill="1" applyAlignment="1">
      <alignment horizontal="center" vertical="center"/>
    </xf>
    <xf numFmtId="3" fontId="51" fillId="0" borderId="0" xfId="99" applyNumberFormat="1" applyFont="1" applyFill="1" applyAlignment="1">
      <alignment horizontal="center" vertical="center"/>
    </xf>
    <xf numFmtId="176" fontId="9" fillId="0" borderId="27" xfId="93" applyFont="1" applyFill="1" applyBorder="1" applyAlignment="1">
      <alignment horizontal="center" vertical="center" wrapText="1"/>
    </xf>
    <xf numFmtId="176" fontId="9" fillId="0" borderId="28" xfId="93" applyFont="1" applyFill="1" applyBorder="1" applyAlignment="1">
      <alignment horizontal="center" vertical="center" wrapText="1"/>
    </xf>
    <xf numFmtId="176" fontId="9" fillId="0" borderId="33" xfId="93" applyFont="1" applyFill="1" applyBorder="1" applyAlignment="1">
      <alignment horizontal="center" vertical="center" wrapText="1"/>
    </xf>
    <xf numFmtId="3" fontId="9" fillId="0" borderId="29" xfId="99" applyNumberFormat="1" applyFont="1" applyFill="1" applyBorder="1" applyAlignment="1">
      <alignment horizontal="center" vertical="center"/>
    </xf>
    <xf numFmtId="3" fontId="9" fillId="0" borderId="24" xfId="99" applyNumberFormat="1" applyFont="1" applyFill="1" applyBorder="1" applyAlignment="1">
      <alignment horizontal="center" vertical="center"/>
    </xf>
    <xf numFmtId="3" fontId="9" fillId="0" borderId="27" xfId="99" applyNumberFormat="1" applyFont="1" applyFill="1" applyBorder="1" applyAlignment="1">
      <alignment horizontal="center" vertical="center"/>
    </xf>
    <xf numFmtId="3" fontId="9" fillId="24" borderId="38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31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47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46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30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44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16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43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51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28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33" xfId="99" applyNumberFormat="1" applyFont="1" applyFill="1" applyBorder="1" applyAlignment="1" applyProtection="1">
      <alignment horizontal="center" vertical="center" wrapText="1"/>
      <protection hidden="1"/>
    </xf>
    <xf numFmtId="0" fontId="9" fillId="24" borderId="38" xfId="99" applyFont="1" applyFill="1" applyBorder="1" applyAlignment="1" applyProtection="1">
      <alignment horizontal="center" vertical="center" wrapText="1"/>
      <protection hidden="1"/>
    </xf>
    <xf numFmtId="0" fontId="9" fillId="24" borderId="31" xfId="99" applyFont="1" applyFill="1" applyBorder="1" applyAlignment="1" applyProtection="1">
      <alignment horizontal="center" vertical="center" wrapText="1"/>
      <protection hidden="1"/>
    </xf>
    <xf numFmtId="3" fontId="9" fillId="0" borderId="0" xfId="99" applyNumberFormat="1" applyFont="1" applyFill="1" applyAlignment="1">
      <alignment horizontal="right" vertical="top"/>
    </xf>
    <xf numFmtId="3" fontId="9" fillId="24" borderId="40" xfId="99" applyNumberFormat="1" applyFont="1" applyFill="1" applyBorder="1" applyAlignment="1" applyProtection="1">
      <alignment horizontal="center" vertical="center" wrapText="1"/>
      <protection hidden="1"/>
    </xf>
    <xf numFmtId="3" fontId="9" fillId="24" borderId="32" xfId="99" applyNumberFormat="1" applyFont="1" applyFill="1" applyBorder="1" applyAlignment="1" applyProtection="1">
      <alignment horizontal="center" vertical="center" wrapText="1"/>
      <protection hidden="1"/>
    </xf>
    <xf numFmtId="3" fontId="9" fillId="0" borderId="29" xfId="99" applyNumberFormat="1" applyFont="1" applyFill="1" applyBorder="1" applyAlignment="1">
      <alignment horizontal="center" vertical="center" wrapText="1"/>
    </xf>
    <xf numFmtId="3" fontId="9" fillId="0" borderId="23" xfId="99" applyNumberFormat="1" applyFont="1" applyFill="1" applyBorder="1" applyAlignment="1">
      <alignment horizontal="center" vertical="center" wrapText="1"/>
    </xf>
    <xf numFmtId="3" fontId="9" fillId="0" borderId="46" xfId="99" applyNumberFormat="1" applyFont="1" applyFill="1" applyBorder="1" applyAlignment="1">
      <alignment horizontal="center" vertical="center" wrapText="1"/>
    </xf>
    <xf numFmtId="3" fontId="9" fillId="0" borderId="30" xfId="99" applyNumberFormat="1" applyFont="1" applyFill="1" applyBorder="1" applyAlignment="1">
      <alignment horizontal="center" vertical="center" wrapText="1"/>
    </xf>
    <xf numFmtId="0" fontId="51" fillId="0" borderId="0" xfId="99" applyFont="1" applyFill="1" applyAlignment="1">
      <alignment horizontal="center" vertical="center" wrapText="1"/>
    </xf>
    <xf numFmtId="3" fontId="9" fillId="0" borderId="14" xfId="99" applyNumberFormat="1" applyFont="1" applyFill="1" applyBorder="1" applyAlignment="1">
      <alignment horizontal="center" vertical="center" wrapText="1"/>
    </xf>
    <xf numFmtId="3" fontId="9" fillId="0" borderId="25" xfId="99" applyNumberFormat="1" applyFont="1" applyFill="1" applyBorder="1" applyAlignment="1">
      <alignment horizontal="center" vertical="center" wrapText="1"/>
    </xf>
    <xf numFmtId="3" fontId="9" fillId="0" borderId="36" xfId="99" applyNumberFormat="1" applyFont="1" applyFill="1" applyBorder="1" applyAlignment="1">
      <alignment horizontal="center" vertical="center" wrapText="1"/>
    </xf>
    <xf numFmtId="3" fontId="9" fillId="0" borderId="26" xfId="99" applyNumberFormat="1" applyFont="1" applyFill="1" applyBorder="1" applyAlignment="1">
      <alignment horizontal="center" vertical="center" wrapText="1"/>
    </xf>
    <xf numFmtId="3" fontId="9" fillId="0" borderId="48" xfId="99" applyNumberFormat="1" applyFont="1" applyFill="1" applyBorder="1" applyAlignment="1">
      <alignment horizontal="center" vertical="center" wrapText="1"/>
    </xf>
    <xf numFmtId="3" fontId="9" fillId="0" borderId="38" xfId="99" applyNumberFormat="1" applyFont="1" applyFill="1" applyBorder="1" applyAlignment="1">
      <alignment horizontal="center" vertical="center" wrapText="1"/>
    </xf>
    <xf numFmtId="3" fontId="9" fillId="0" borderId="31" xfId="99" applyNumberFormat="1" applyFont="1" applyFill="1" applyBorder="1" applyAlignment="1">
      <alignment horizontal="center" vertical="center" wrapText="1"/>
    </xf>
    <xf numFmtId="3" fontId="9" fillId="0" borderId="37" xfId="99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 wrapText="1"/>
    </xf>
    <xf numFmtId="3" fontId="9" fillId="0" borderId="27" xfId="0" applyNumberFormat="1" applyFont="1" applyFill="1" applyBorder="1" applyAlignment="1">
      <alignment horizontal="center" vertical="center" wrapText="1"/>
    </xf>
    <xf numFmtId="3" fontId="9" fillId="0" borderId="28" xfId="0" applyNumberFormat="1" applyFont="1" applyFill="1" applyBorder="1" applyAlignment="1">
      <alignment horizontal="center" vertical="center" wrapText="1"/>
    </xf>
    <xf numFmtId="3" fontId="9" fillId="0" borderId="33" xfId="0" applyNumberFormat="1" applyFont="1" applyFill="1" applyBorder="1" applyAlignment="1">
      <alignment horizontal="center" vertical="center" wrapText="1"/>
    </xf>
    <xf numFmtId="3" fontId="9" fillId="0" borderId="29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28" xfId="0" applyNumberFormat="1" applyFont="1" applyFill="1" applyBorder="1" applyAlignment="1">
      <alignment horizontal="center" vertical="center"/>
    </xf>
    <xf numFmtId="3" fontId="9" fillId="0" borderId="33" xfId="0" applyNumberFormat="1" applyFont="1" applyFill="1" applyBorder="1" applyAlignment="1">
      <alignment horizontal="center" vertical="center"/>
    </xf>
    <xf numFmtId="3" fontId="9" fillId="0" borderId="45" xfId="0" applyNumberFormat="1" applyFont="1" applyFill="1" applyBorder="1" applyAlignment="1">
      <alignment horizontal="center" vertical="center" wrapText="1"/>
    </xf>
    <xf numFmtId="3" fontId="9" fillId="0" borderId="46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76" fontId="9" fillId="0" borderId="24" xfId="93" applyFont="1" applyFill="1" applyBorder="1" applyAlignment="1">
      <alignment horizontal="center" vertical="center" wrapText="1"/>
    </xf>
    <xf numFmtId="176" fontId="9" fillId="0" borderId="0" xfId="93" applyFont="1" applyFill="1" applyBorder="1" applyAlignment="1">
      <alignment horizontal="center" vertical="center" wrapText="1"/>
    </xf>
    <xf numFmtId="176" fontId="9" fillId="0" borderId="35" xfId="93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179" fontId="9" fillId="0" borderId="29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24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27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16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>
      <alignment horizontal="right" vertical="center"/>
    </xf>
    <xf numFmtId="179" fontId="9" fillId="0" borderId="45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46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30" xfId="0" applyNumberFormat="1" applyFont="1" applyFill="1" applyBorder="1" applyAlignment="1" applyProtection="1">
      <alignment horizontal="center" vertical="center" wrapText="1"/>
      <protection hidden="1"/>
    </xf>
    <xf numFmtId="179" fontId="9" fillId="0" borderId="45" xfId="0" applyNumberFormat="1" applyFont="1" applyFill="1" applyBorder="1" applyAlignment="1">
      <alignment horizontal="center" vertical="center" wrapText="1"/>
    </xf>
    <xf numFmtId="179" fontId="9" fillId="0" borderId="46" xfId="0" applyNumberFormat="1" applyFont="1" applyFill="1" applyBorder="1" applyAlignment="1">
      <alignment horizontal="center" vertical="center" wrapText="1"/>
    </xf>
    <xf numFmtId="179" fontId="9" fillId="0" borderId="30" xfId="0" applyNumberFormat="1" applyFont="1" applyFill="1" applyBorder="1" applyAlignment="1">
      <alignment horizontal="center" vertical="center" wrapText="1"/>
    </xf>
    <xf numFmtId="182" fontId="51" fillId="0" borderId="0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 vertical="center" wrapText="1"/>
    </xf>
    <xf numFmtId="0" fontId="9" fillId="0" borderId="39" xfId="103" applyFont="1" applyFill="1" applyBorder="1" applyAlignment="1">
      <alignment horizontal="center" vertical="center" wrapText="1"/>
    </xf>
    <xf numFmtId="0" fontId="9" fillId="0" borderId="40" xfId="103" applyFont="1" applyFill="1" applyBorder="1" applyAlignment="1">
      <alignment horizontal="center" vertical="center"/>
    </xf>
    <xf numFmtId="0" fontId="9" fillId="0" borderId="50" xfId="103" applyFont="1" applyFill="1" applyBorder="1" applyAlignment="1">
      <alignment horizontal="center" vertical="center"/>
    </xf>
    <xf numFmtId="0" fontId="51" fillId="0" borderId="0" xfId="103" applyFont="1" applyFill="1" applyBorder="1" applyAlignment="1">
      <alignment horizontal="center" vertical="center"/>
    </xf>
    <xf numFmtId="0" fontId="9" fillId="0" borderId="25" xfId="103" applyFont="1" applyFill="1" applyBorder="1" applyAlignment="1">
      <alignment horizontal="center" vertical="center" wrapText="1"/>
    </xf>
    <xf numFmtId="0" fontId="9" fillId="0" borderId="49" xfId="103" applyFont="1" applyFill="1" applyBorder="1" applyAlignment="1">
      <alignment horizontal="center" vertical="center"/>
    </xf>
    <xf numFmtId="0" fontId="9" fillId="0" borderId="38" xfId="103" applyFont="1" applyFill="1" applyBorder="1" applyAlignment="1">
      <alignment horizontal="center" vertical="center" wrapText="1"/>
    </xf>
    <xf numFmtId="0" fontId="9" fillId="0" borderId="34" xfId="103" applyFont="1" applyFill="1" applyBorder="1" applyAlignment="1">
      <alignment horizontal="center" vertical="center" wrapText="1"/>
    </xf>
    <xf numFmtId="182" fontId="11" fillId="0" borderId="0" xfId="0" applyNumberFormat="1" applyFont="1" applyFill="1" applyBorder="1" applyAlignment="1">
      <alignment horizontal="center" vertical="center"/>
    </xf>
    <xf numFmtId="0" fontId="9" fillId="0" borderId="34" xfId="103" applyFont="1" applyFill="1" applyBorder="1" applyAlignment="1">
      <alignment horizontal="center" vertical="center"/>
    </xf>
    <xf numFmtId="0" fontId="9" fillId="0" borderId="37" xfId="103" applyFont="1" applyFill="1" applyBorder="1" applyAlignment="1">
      <alignment horizontal="center" vertical="center" wrapText="1"/>
    </xf>
    <xf numFmtId="0" fontId="9" fillId="0" borderId="38" xfId="103" applyFont="1" applyFill="1" applyBorder="1" applyAlignment="1">
      <alignment horizontal="center" vertical="center"/>
    </xf>
    <xf numFmtId="0" fontId="9" fillId="0" borderId="39" xfId="103" applyFont="1" applyFill="1" applyBorder="1" applyAlignment="1">
      <alignment horizontal="center" vertical="center"/>
    </xf>
    <xf numFmtId="0" fontId="9" fillId="0" borderId="23" xfId="103" applyFont="1" applyFill="1" applyBorder="1" applyAlignment="1">
      <alignment horizontal="center" vertical="center"/>
    </xf>
    <xf numFmtId="0" fontId="9" fillId="0" borderId="14" xfId="103" applyFont="1" applyFill="1" applyBorder="1" applyAlignment="1">
      <alignment horizontal="center" vertical="center" wrapText="1"/>
    </xf>
    <xf numFmtId="0" fontId="9" fillId="0" borderId="25" xfId="103" applyFont="1" applyFill="1" applyBorder="1" applyAlignment="1">
      <alignment horizontal="center" vertical="center"/>
    </xf>
    <xf numFmtId="0" fontId="9" fillId="0" borderId="14" xfId="103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left" vertical="top"/>
    </xf>
    <xf numFmtId="0" fontId="9" fillId="0" borderId="0" xfId="0" applyFont="1" applyFill="1" applyBorder="1" applyAlignment="1">
      <alignment horizontal="right"/>
    </xf>
    <xf numFmtId="0" fontId="9" fillId="0" borderId="49" xfId="103" applyFont="1" applyFill="1" applyBorder="1" applyAlignment="1">
      <alignment horizontal="center" vertical="center" wrapText="1"/>
    </xf>
    <xf numFmtId="0" fontId="9" fillId="0" borderId="40" xfId="103" applyFont="1" applyFill="1" applyBorder="1" applyAlignment="1">
      <alignment horizontal="center" vertical="center" wrapText="1"/>
    </xf>
    <xf numFmtId="0" fontId="9" fillId="0" borderId="50" xfId="103" applyFont="1" applyFill="1" applyBorder="1" applyAlignment="1">
      <alignment horizontal="center" vertical="center" wrapText="1"/>
    </xf>
    <xf numFmtId="0" fontId="9" fillId="0" borderId="41" xfId="103" applyFont="1" applyFill="1" applyBorder="1" applyAlignment="1">
      <alignment horizontal="center" vertical="center" wrapText="1"/>
    </xf>
    <xf numFmtId="0" fontId="9" fillId="0" borderId="0" xfId="103" applyFont="1" applyFill="1" applyBorder="1" applyAlignment="1">
      <alignment horizontal="center" vertical="center" wrapText="1"/>
    </xf>
  </cellXfs>
  <cellStyles count="123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A¨­￠￢￠O [0]_INQUIRY ￠?￥i¨u¡AAⓒ￢Aⓒª " xfId="19" xr:uid="{00000000-0005-0000-0000-000012000000}"/>
    <cellStyle name="A¨­￠￢￠O_INQUIRY ￠?￥i¨u¡AAⓒ￢Aⓒª " xfId="20" xr:uid="{00000000-0005-0000-0000-000013000000}"/>
    <cellStyle name="AeE­ [0]_AMT " xfId="21" xr:uid="{00000000-0005-0000-0000-000014000000}"/>
    <cellStyle name="AeE­_AMT " xfId="22" xr:uid="{00000000-0005-0000-0000-000015000000}"/>
    <cellStyle name="AeE¡ⓒ [0]_INQUIRY ￠?￥i¨u¡AAⓒ￢Aⓒª " xfId="23" xr:uid="{00000000-0005-0000-0000-000016000000}"/>
    <cellStyle name="AeE¡ⓒ_INQUIRY ￠?￥i¨u¡AAⓒ￢Aⓒª " xfId="24" xr:uid="{00000000-0005-0000-0000-000017000000}"/>
    <cellStyle name="AÞ¸¶ [0]_AN°y(1.25) " xfId="25" xr:uid="{00000000-0005-0000-0000-000018000000}"/>
    <cellStyle name="AÞ¸¶_AN°y(1.25) " xfId="26" xr:uid="{00000000-0005-0000-0000-000019000000}"/>
    <cellStyle name="C¡IA¨ª_¡ic¨u¡A¨￢I¨￢¡Æ AN¡Æe " xfId="27" xr:uid="{00000000-0005-0000-0000-00001A000000}"/>
    <cellStyle name="C￥AØ_¿μ¾÷CoE² " xfId="28" xr:uid="{00000000-0005-0000-0000-00001B000000}"/>
    <cellStyle name="Comma [0]_ SG&amp;A Bridge " xfId="29" xr:uid="{00000000-0005-0000-0000-00001C000000}"/>
    <cellStyle name="Comma_ SG&amp;A Bridge " xfId="30" xr:uid="{00000000-0005-0000-0000-00001D000000}"/>
    <cellStyle name="Comma0" xfId="31" xr:uid="{00000000-0005-0000-0000-00001E000000}"/>
    <cellStyle name="Curren?_x0012_퐀_x0017_?" xfId="32" xr:uid="{00000000-0005-0000-0000-00001F000000}"/>
    <cellStyle name="Currency [0]_ SG&amp;A Bridge " xfId="33" xr:uid="{00000000-0005-0000-0000-000020000000}"/>
    <cellStyle name="Currency_ SG&amp;A Bridge " xfId="34" xr:uid="{00000000-0005-0000-0000-000021000000}"/>
    <cellStyle name="Currency0" xfId="35" xr:uid="{00000000-0005-0000-0000-000022000000}"/>
    <cellStyle name="Date" xfId="36" xr:uid="{00000000-0005-0000-0000-000023000000}"/>
    <cellStyle name="Euro" xfId="37" xr:uid="{00000000-0005-0000-0000-000024000000}"/>
    <cellStyle name="Fixed" xfId="38" xr:uid="{00000000-0005-0000-0000-000025000000}"/>
    <cellStyle name="Header1" xfId="39" xr:uid="{00000000-0005-0000-0000-000026000000}"/>
    <cellStyle name="Header2" xfId="40" xr:uid="{00000000-0005-0000-0000-000027000000}"/>
    <cellStyle name="Heading 1" xfId="41" xr:uid="{00000000-0005-0000-0000-000028000000}"/>
    <cellStyle name="Heading 2" xfId="42" xr:uid="{00000000-0005-0000-0000-000029000000}"/>
    <cellStyle name="Normal_ SG&amp;A Bridge " xfId="43" xr:uid="{00000000-0005-0000-0000-00002A000000}"/>
    <cellStyle name="Percent [2]" xfId="44" xr:uid="{00000000-0005-0000-0000-00002B000000}"/>
    <cellStyle name="subhead" xfId="45" xr:uid="{00000000-0005-0000-0000-00002C000000}"/>
    <cellStyle name="Total" xfId="46" xr:uid="{00000000-0005-0000-0000-00002D000000}"/>
    <cellStyle name="UM" xfId="47" xr:uid="{00000000-0005-0000-0000-00002E000000}"/>
    <cellStyle name="강조색1" xfId="48" builtinId="29" customBuiltin="1"/>
    <cellStyle name="강조색2" xfId="49" builtinId="33" customBuiltin="1"/>
    <cellStyle name="강조색3" xfId="50" builtinId="37" customBuiltin="1"/>
    <cellStyle name="강조색4" xfId="51" builtinId="41" customBuiltin="1"/>
    <cellStyle name="강조색5" xfId="52" builtinId="45" customBuiltin="1"/>
    <cellStyle name="강조색6" xfId="53" builtinId="49" customBuiltin="1"/>
    <cellStyle name="경고문" xfId="54" builtinId="11" customBuiltin="1"/>
    <cellStyle name="계산" xfId="55" builtinId="22" customBuiltin="1"/>
    <cellStyle name="고정소숫점" xfId="56" xr:uid="{00000000-0005-0000-0000-000037000000}"/>
    <cellStyle name="고정출력1" xfId="57" xr:uid="{00000000-0005-0000-0000-000038000000}"/>
    <cellStyle name="고정출력2" xfId="58" xr:uid="{00000000-0005-0000-0000-000039000000}"/>
    <cellStyle name="나쁨" xfId="59" builtinId="27" customBuiltin="1"/>
    <cellStyle name="날짜" xfId="60" xr:uid="{00000000-0005-0000-0000-00003B000000}"/>
    <cellStyle name="달러" xfId="61" xr:uid="{00000000-0005-0000-0000-00003C000000}"/>
    <cellStyle name="똿뗦먛귟 [0.00]_PRODUCT DETAIL Q1" xfId="62" xr:uid="{00000000-0005-0000-0000-00003D000000}"/>
    <cellStyle name="똿뗦먛귟_PRODUCT DETAIL Q1" xfId="63" xr:uid="{00000000-0005-0000-0000-00003E000000}"/>
    <cellStyle name="메모" xfId="64" builtinId="10" customBuiltin="1"/>
    <cellStyle name="믅됞 [0.00]_PRODUCT DETAIL Q1" xfId="65" xr:uid="{00000000-0005-0000-0000-000040000000}"/>
    <cellStyle name="믅됞_PRODUCT DETAIL Q1" xfId="66" xr:uid="{00000000-0005-0000-0000-000041000000}"/>
    <cellStyle name="보통" xfId="67" builtinId="28" customBuiltin="1"/>
    <cellStyle name="뷭?_BOOKSHIP" xfId="68" xr:uid="{00000000-0005-0000-0000-000043000000}"/>
    <cellStyle name="설명 텍스트" xfId="69" builtinId="53" customBuiltin="1"/>
    <cellStyle name="셀 확인" xfId="70" builtinId="23" customBuiltin="1"/>
    <cellStyle name="숫자(R)" xfId="71" xr:uid="{00000000-0005-0000-0000-000046000000}"/>
    <cellStyle name="쉼표 [0]" xfId="72" builtinId="6"/>
    <cellStyle name="쉼표 [0] 2" xfId="73" xr:uid="{00000000-0005-0000-0000-000048000000}"/>
    <cellStyle name="쉼표 [0]_08 전기가스수도(1)" xfId="74" xr:uid="{00000000-0005-0000-0000-000049000000}"/>
    <cellStyle name="쉼표 [0]_1.발전현황 2" xfId="108" xr:uid="{00000000-0005-0000-0000-00004A000000}"/>
    <cellStyle name="쉼표 [0]_3.제조업중분류별전력사용량" xfId="75" xr:uid="{00000000-0005-0000-0000-00004B000000}"/>
    <cellStyle name="스타일 1" xfId="76" xr:uid="{00000000-0005-0000-0000-00004C000000}"/>
    <cellStyle name="연결된 셀" xfId="77" builtinId="24" customBuiltin="1"/>
    <cellStyle name="요약" xfId="78" builtinId="25" customBuiltin="1"/>
    <cellStyle name="입력" xfId="79" builtinId="20" customBuiltin="1"/>
    <cellStyle name="자리수" xfId="80" xr:uid="{00000000-0005-0000-0000-000050000000}"/>
    <cellStyle name="자리수0" xfId="81" xr:uid="{00000000-0005-0000-0000-000051000000}"/>
    <cellStyle name="제목" xfId="82" builtinId="15" customBuiltin="1"/>
    <cellStyle name="제목 1" xfId="83" builtinId="16" customBuiltin="1"/>
    <cellStyle name="제목 2" xfId="84" builtinId="17" customBuiltin="1"/>
    <cellStyle name="제목 3" xfId="85" builtinId="18" customBuiltin="1"/>
    <cellStyle name="제목 4" xfId="86" builtinId="19" customBuiltin="1"/>
    <cellStyle name="좋음" xfId="87" builtinId="26" customBuiltin="1"/>
    <cellStyle name="출력" xfId="88" builtinId="21" customBuiltin="1"/>
    <cellStyle name="콤마 [0]" xfId="89" xr:uid="{00000000-0005-0000-0000-000059000000}"/>
    <cellStyle name="콤마 [0] 2" xfId="109" xr:uid="{00000000-0005-0000-0000-00005A000000}"/>
    <cellStyle name="콤마 [0] 2 2" xfId="113" xr:uid="{00000000-0005-0000-0000-00005B000000}"/>
    <cellStyle name="콤마 [0] 2 2 2" xfId="121" xr:uid="{00000000-0005-0000-0000-00005C000000}"/>
    <cellStyle name="콤마 [0] 2 3" xfId="117" xr:uid="{00000000-0005-0000-0000-00005D000000}"/>
    <cellStyle name="콤마 [0] 3" xfId="111" xr:uid="{00000000-0005-0000-0000-00005E000000}"/>
    <cellStyle name="콤마 [0] 3 2" xfId="119" xr:uid="{00000000-0005-0000-0000-00005F000000}"/>
    <cellStyle name="콤마 [0] 4" xfId="115" xr:uid="{00000000-0005-0000-0000-000060000000}"/>
    <cellStyle name="콤마 [0]_16.추곡수매실적" xfId="90" xr:uid="{00000000-0005-0000-0000-000061000000}"/>
    <cellStyle name="콤마 [0]_2.주민등록인구" xfId="91" xr:uid="{00000000-0005-0000-0000-000062000000}"/>
    <cellStyle name="콤마 [0]_천기일수" xfId="92" xr:uid="{00000000-0005-0000-0000-000063000000}"/>
    <cellStyle name="콤마 [0]_해안선및도서" xfId="93" xr:uid="{00000000-0005-0000-0000-000064000000}"/>
    <cellStyle name="콤마_ 견적기준 FLOW " xfId="94" xr:uid="{00000000-0005-0000-0000-000065000000}"/>
    <cellStyle name="퍼센트" xfId="95" xr:uid="{00000000-0005-0000-0000-000066000000}"/>
    <cellStyle name="표준" xfId="0" builtinId="0"/>
    <cellStyle name="표준 2" xfId="96" xr:uid="{00000000-0005-0000-0000-000068000000}"/>
    <cellStyle name="표준 3" xfId="97" xr:uid="{00000000-0005-0000-0000-000069000000}"/>
    <cellStyle name="표준 4" xfId="98" xr:uid="{00000000-0005-0000-0000-00006A000000}"/>
    <cellStyle name="표준 5" xfId="107" xr:uid="{00000000-0005-0000-0000-00006B000000}"/>
    <cellStyle name="표준 5 2" xfId="110" xr:uid="{00000000-0005-0000-0000-00006C000000}"/>
    <cellStyle name="표준 5 2 2" xfId="114" xr:uid="{00000000-0005-0000-0000-00006D000000}"/>
    <cellStyle name="표준 5 2 2 2" xfId="122" xr:uid="{00000000-0005-0000-0000-00006E000000}"/>
    <cellStyle name="표준 5 2 3" xfId="118" xr:uid="{00000000-0005-0000-0000-00006F000000}"/>
    <cellStyle name="표준 5 3" xfId="112" xr:uid="{00000000-0005-0000-0000-000070000000}"/>
    <cellStyle name="표준 5 3 2" xfId="120" xr:uid="{00000000-0005-0000-0000-000071000000}"/>
    <cellStyle name="표준 5 4" xfId="116" xr:uid="{00000000-0005-0000-0000-000072000000}"/>
    <cellStyle name="표준_08 전기가스수도" xfId="99" xr:uid="{00000000-0005-0000-0000-000073000000}"/>
    <cellStyle name="표준_08 전기가스수도(1)" xfId="100" xr:uid="{00000000-0005-0000-0000-000074000000}"/>
    <cellStyle name="표준_1.발전현황" xfId="101" xr:uid="{00000000-0005-0000-0000-000075000000}"/>
    <cellStyle name="표준_kc-elec system check list" xfId="102" xr:uid="{00000000-0005-0000-0000-000076000000}"/>
    <cellStyle name="표준_표준화 서식(1)" xfId="103" xr:uid="{00000000-0005-0000-0000-000077000000}"/>
    <cellStyle name="합산" xfId="104" xr:uid="{00000000-0005-0000-0000-000078000000}"/>
    <cellStyle name="화폐기호" xfId="105" xr:uid="{00000000-0005-0000-0000-000079000000}"/>
    <cellStyle name="화폐기호0" xfId="106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57150</xdr:rowOff>
    </xdr:from>
    <xdr:to>
      <xdr:col>8</xdr:col>
      <xdr:colOff>514350</xdr:colOff>
      <xdr:row>8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85725" y="647700"/>
          <a:ext cx="59150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en-US" altLang="ko-KR" sz="2800" b="1" i="0" strike="noStrike">
              <a:solidFill>
                <a:srgbClr val="000000"/>
              </a:solidFill>
              <a:latin typeface="HY헤드라인M"/>
              <a:ea typeface="HY헤드라인M"/>
            </a:rPr>
            <a:t>Ⅷ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전기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가스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수도</a:t>
          </a:r>
        </a:p>
        <a:p>
          <a:pPr algn="ctr" rtl="0">
            <a:lnSpc>
              <a:spcPts val="34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Electricity, Gas and Water-Supply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9"/>
  <sheetViews>
    <sheetView tabSelected="1" view="pageBreakPreview" zoomScaleNormal="100" zoomScaleSheetLayoutView="100" workbookViewId="0"/>
  </sheetViews>
  <sheetFormatPr defaultColWidth="9" defaultRowHeight="14.25"/>
  <cols>
    <col min="1" max="7" width="9" style="4"/>
    <col min="8" max="9" width="9" style="1"/>
    <col min="10" max="16" width="9" style="4"/>
    <col min="17" max="16384" width="9" style="1"/>
  </cols>
  <sheetData>
    <row r="1" spans="1:16" s="3" customFormat="1" ht="23.25" customHeight="1">
      <c r="A1" s="2"/>
      <c r="B1" s="2"/>
      <c r="C1" s="2"/>
      <c r="D1" s="2"/>
      <c r="E1" s="2"/>
      <c r="F1" s="2"/>
      <c r="G1" s="2"/>
      <c r="I1" s="6"/>
      <c r="J1" s="2"/>
      <c r="K1" s="2"/>
      <c r="L1" s="2"/>
      <c r="M1" s="2"/>
      <c r="N1" s="2"/>
      <c r="O1" s="2"/>
      <c r="P1" s="2"/>
    </row>
    <row r="2" spans="1:16" s="3" customFormat="1" ht="23.25" customHeight="1">
      <c r="A2" s="2"/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  <c r="P2" s="2"/>
    </row>
    <row r="3" spans="1:16" s="3" customFormat="1" ht="23.25" customHeight="1">
      <c r="A3" s="2"/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  <c r="P3" s="2"/>
    </row>
    <row r="4" spans="1:16" s="3" customFormat="1" ht="23.25" customHeight="1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s="3" customFormat="1" ht="23.25" customHeight="1">
      <c r="A5" s="2"/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  <c r="P5" s="2"/>
    </row>
    <row r="6" spans="1:16" s="3" customFormat="1" ht="23.25" customHeight="1">
      <c r="A6" s="2"/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  <c r="P6" s="2"/>
    </row>
    <row r="7" spans="1:16" s="3" customFormat="1" ht="23.25" customHeight="1">
      <c r="A7" s="2"/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  <c r="P7" s="2"/>
    </row>
    <row r="8" spans="1:16" s="3" customFormat="1" ht="23.25" customHeight="1">
      <c r="A8" s="2"/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</row>
    <row r="9" spans="1:16" s="3" customFormat="1" ht="23.25" customHeight="1">
      <c r="A9" s="2"/>
      <c r="B9" s="2"/>
      <c r="C9" s="2"/>
      <c r="D9" s="2"/>
      <c r="E9" s="2"/>
      <c r="F9" s="2"/>
      <c r="G9" s="2"/>
      <c r="J9" s="2"/>
      <c r="K9" s="2"/>
      <c r="L9" s="2"/>
      <c r="M9" s="2"/>
      <c r="N9" s="2"/>
      <c r="O9" s="2"/>
      <c r="P9" s="2"/>
    </row>
    <row r="10" spans="1:16" s="3" customFormat="1" ht="23.25" customHeight="1">
      <c r="A10" s="2"/>
      <c r="B10" s="2"/>
      <c r="C10" s="2"/>
      <c r="D10" s="5" t="s">
        <v>237</v>
      </c>
      <c r="E10" s="2"/>
      <c r="F10" s="2"/>
      <c r="G10" s="2"/>
      <c r="J10" s="2"/>
      <c r="K10" s="2"/>
      <c r="L10" s="2"/>
      <c r="M10" s="2"/>
      <c r="N10" s="2"/>
      <c r="O10" s="2"/>
      <c r="P10" s="2"/>
    </row>
    <row r="11" spans="1:16" s="3" customFormat="1" ht="18" customHeight="1">
      <c r="A11" s="2"/>
      <c r="B11" s="2"/>
      <c r="C11" s="2"/>
      <c r="D11" s="5" t="s">
        <v>238</v>
      </c>
      <c r="E11" s="2"/>
      <c r="F11" s="2"/>
      <c r="G11" s="2"/>
      <c r="J11" s="2"/>
      <c r="K11" s="2"/>
      <c r="L11" s="2"/>
      <c r="M11" s="2"/>
      <c r="N11" s="2"/>
      <c r="O11" s="2"/>
      <c r="P11" s="2"/>
    </row>
    <row r="12" spans="1:16" s="3" customFormat="1" ht="18" customHeight="1">
      <c r="A12" s="2"/>
      <c r="B12" s="2"/>
      <c r="C12" s="2"/>
      <c r="D12" s="5" t="s">
        <v>161</v>
      </c>
      <c r="E12" s="2"/>
      <c r="F12" s="2"/>
      <c r="G12" s="2"/>
      <c r="J12" s="2"/>
      <c r="K12" s="2"/>
      <c r="L12" s="2"/>
      <c r="M12" s="2"/>
      <c r="N12" s="2"/>
      <c r="O12" s="2"/>
      <c r="P12" s="2"/>
    </row>
    <row r="13" spans="1:16" s="3" customFormat="1" ht="18" customHeight="1">
      <c r="A13" s="2"/>
      <c r="B13" s="2"/>
      <c r="C13" s="2"/>
      <c r="D13" s="5" t="s">
        <v>72</v>
      </c>
      <c r="E13" s="2"/>
      <c r="F13" s="2"/>
      <c r="G13" s="2"/>
      <c r="J13" s="2"/>
      <c r="K13" s="2"/>
      <c r="L13" s="2"/>
      <c r="M13" s="2"/>
      <c r="N13" s="2"/>
      <c r="O13" s="2"/>
      <c r="P13" s="2"/>
    </row>
    <row r="14" spans="1:16" s="3" customFormat="1" ht="18" customHeight="1">
      <c r="A14" s="2"/>
      <c r="B14" s="2"/>
      <c r="C14" s="2"/>
      <c r="D14" s="5" t="s">
        <v>239</v>
      </c>
      <c r="E14" s="2"/>
      <c r="F14" s="2"/>
      <c r="G14" s="2"/>
      <c r="J14" s="2"/>
      <c r="K14" s="2"/>
      <c r="L14" s="2"/>
      <c r="M14" s="2"/>
      <c r="N14" s="2"/>
      <c r="O14" s="2"/>
      <c r="P14" s="2"/>
    </row>
    <row r="15" spans="1:16" s="3" customFormat="1" ht="18" customHeight="1">
      <c r="A15" s="2"/>
      <c r="B15" s="2"/>
      <c r="C15" s="2"/>
      <c r="D15" s="5" t="s">
        <v>240</v>
      </c>
      <c r="E15" s="2"/>
      <c r="F15" s="2"/>
      <c r="G15" s="2"/>
      <c r="J15" s="2"/>
      <c r="K15" s="2"/>
      <c r="L15" s="2"/>
      <c r="M15" s="2"/>
      <c r="N15" s="2"/>
      <c r="O15" s="2"/>
      <c r="P15" s="2"/>
    </row>
    <row r="16" spans="1:16" s="3" customFormat="1" ht="18" customHeight="1">
      <c r="A16" s="2"/>
      <c r="B16" s="2"/>
      <c r="C16" s="2"/>
      <c r="D16" s="7" t="s">
        <v>241</v>
      </c>
      <c r="E16" s="2"/>
      <c r="F16" s="2"/>
      <c r="G16" s="2"/>
      <c r="J16" s="2"/>
      <c r="K16" s="2"/>
      <c r="L16" s="2"/>
      <c r="M16" s="2"/>
      <c r="N16" s="2"/>
      <c r="O16" s="2"/>
      <c r="P16" s="2"/>
    </row>
    <row r="17" spans="1:16" s="3" customFormat="1" ht="18" customHeight="1">
      <c r="A17" s="2"/>
      <c r="B17" s="2"/>
      <c r="C17" s="2"/>
      <c r="D17" s="7" t="s">
        <v>242</v>
      </c>
      <c r="E17" s="2"/>
      <c r="F17" s="2"/>
      <c r="G17" s="2"/>
      <c r="J17" s="2"/>
      <c r="K17" s="2"/>
      <c r="L17" s="2"/>
      <c r="M17" s="2"/>
      <c r="N17" s="2"/>
      <c r="O17" s="2"/>
      <c r="P17" s="2"/>
    </row>
    <row r="18" spans="1:16" s="3" customFormat="1" ht="18" customHeight="1">
      <c r="A18" s="2"/>
      <c r="B18" s="2"/>
      <c r="C18" s="2"/>
      <c r="D18" s="7" t="s">
        <v>243</v>
      </c>
      <c r="E18" s="2"/>
      <c r="F18" s="2"/>
      <c r="G18" s="2"/>
      <c r="J18" s="2"/>
      <c r="K18" s="2"/>
      <c r="L18" s="2"/>
      <c r="M18" s="2"/>
      <c r="N18" s="2"/>
      <c r="O18" s="2"/>
      <c r="P18" s="2"/>
    </row>
    <row r="19" spans="1:16" s="3" customFormat="1" ht="18" customHeight="1">
      <c r="A19" s="2"/>
      <c r="B19" s="2"/>
      <c r="C19" s="2"/>
      <c r="D19" s="7" t="s">
        <v>179</v>
      </c>
      <c r="E19" s="2"/>
      <c r="F19" s="2"/>
      <c r="G19" s="2"/>
      <c r="J19" s="2"/>
      <c r="K19" s="2"/>
      <c r="L19" s="2"/>
      <c r="M19" s="2"/>
      <c r="N19" s="2"/>
      <c r="O19" s="2"/>
      <c r="P19" s="2"/>
    </row>
    <row r="20" spans="1:16" s="3" customFormat="1" ht="18" customHeight="1">
      <c r="A20" s="2"/>
      <c r="B20" s="2"/>
      <c r="C20" s="2"/>
      <c r="D20" s="5" t="s">
        <v>261</v>
      </c>
      <c r="E20" s="2"/>
      <c r="F20" s="2"/>
      <c r="G20" s="2"/>
      <c r="J20" s="2"/>
      <c r="K20" s="2"/>
      <c r="L20" s="2"/>
      <c r="M20" s="2"/>
      <c r="N20" s="2"/>
      <c r="O20" s="2"/>
      <c r="P20" s="2"/>
    </row>
    <row r="21" spans="1:16" s="3" customFormat="1" ht="18" customHeight="1">
      <c r="A21" s="2"/>
      <c r="B21" s="2"/>
      <c r="C21" s="2"/>
      <c r="D21" s="5" t="s">
        <v>137</v>
      </c>
      <c r="E21" s="2"/>
      <c r="F21" s="2"/>
      <c r="G21" s="2"/>
      <c r="J21" s="2"/>
      <c r="K21" s="2"/>
      <c r="L21" s="2"/>
      <c r="M21" s="2"/>
      <c r="N21" s="2"/>
      <c r="O21" s="2"/>
      <c r="P21" s="2"/>
    </row>
    <row r="22" spans="1:16" s="3" customFormat="1" ht="18" customHeight="1">
      <c r="A22" s="2"/>
      <c r="B22" s="2"/>
      <c r="C22" s="2"/>
      <c r="E22" s="2"/>
      <c r="F22" s="2"/>
      <c r="G22" s="2"/>
      <c r="J22" s="2"/>
      <c r="K22" s="2"/>
      <c r="L22" s="2"/>
      <c r="M22" s="2"/>
      <c r="N22" s="2"/>
      <c r="O22" s="2"/>
      <c r="P22" s="2"/>
    </row>
    <row r="23" spans="1:16" s="3" customFormat="1" ht="12">
      <c r="A23" s="2"/>
      <c r="B23" s="2"/>
      <c r="C23" s="2"/>
      <c r="D23" s="2"/>
      <c r="E23" s="2"/>
      <c r="F23" s="2"/>
      <c r="G23" s="2"/>
      <c r="J23" s="2"/>
      <c r="K23" s="2"/>
      <c r="L23" s="2"/>
      <c r="M23" s="2"/>
      <c r="N23" s="2"/>
      <c r="O23" s="2"/>
      <c r="P23" s="2"/>
    </row>
    <row r="24" spans="1:16" s="3" customFormat="1" ht="12">
      <c r="A24" s="2"/>
      <c r="B24" s="2"/>
      <c r="C24" s="2"/>
      <c r="D24" s="2"/>
      <c r="E24" s="2"/>
      <c r="F24" s="2"/>
      <c r="G24" s="2"/>
      <c r="J24" s="2"/>
      <c r="K24" s="2"/>
      <c r="L24" s="2"/>
      <c r="M24" s="2"/>
      <c r="N24" s="2"/>
      <c r="O24" s="2"/>
      <c r="P24" s="2"/>
    </row>
    <row r="25" spans="1:16" s="3" customFormat="1" ht="12">
      <c r="A25" s="2"/>
      <c r="B25" s="2"/>
      <c r="C25" s="2"/>
      <c r="D25" s="2"/>
      <c r="E25" s="2"/>
      <c r="F25" s="2"/>
      <c r="G25" s="2"/>
      <c r="J25" s="2"/>
      <c r="K25" s="2"/>
      <c r="L25" s="2"/>
      <c r="M25" s="2"/>
      <c r="N25" s="2"/>
      <c r="O25" s="2"/>
      <c r="P25" s="2"/>
    </row>
    <row r="26" spans="1:16" s="3" customFormat="1" ht="12">
      <c r="A26" s="2"/>
      <c r="B26" s="2"/>
      <c r="C26" s="2"/>
      <c r="D26" s="2"/>
      <c r="E26" s="2"/>
      <c r="F26" s="2"/>
      <c r="G26" s="2"/>
      <c r="J26" s="2"/>
      <c r="K26" s="2"/>
      <c r="L26" s="2"/>
      <c r="M26" s="2"/>
      <c r="N26" s="2"/>
      <c r="O26" s="2"/>
      <c r="P26" s="2"/>
    </row>
    <row r="27" spans="1:16" s="3" customFormat="1" ht="12">
      <c r="A27" s="2"/>
      <c r="B27" s="2"/>
      <c r="C27" s="2"/>
      <c r="D27" s="2"/>
      <c r="E27" s="2"/>
      <c r="F27" s="2"/>
      <c r="G27" s="2"/>
      <c r="J27" s="2"/>
      <c r="K27" s="2"/>
      <c r="L27" s="2"/>
      <c r="M27" s="2"/>
      <c r="N27" s="2"/>
      <c r="O27" s="2"/>
      <c r="P27" s="2"/>
    </row>
    <row r="28" spans="1:16" s="3" customFormat="1" ht="12">
      <c r="A28" s="2"/>
      <c r="B28" s="2"/>
      <c r="C28" s="2"/>
      <c r="D28" s="2"/>
      <c r="E28" s="2"/>
      <c r="F28" s="2"/>
      <c r="G28" s="2"/>
      <c r="J28" s="2"/>
      <c r="K28" s="2"/>
      <c r="L28" s="2"/>
      <c r="M28" s="2"/>
      <c r="N28" s="2"/>
      <c r="O28" s="2"/>
      <c r="P28" s="2"/>
    </row>
    <row r="29" spans="1:16" s="3" customFormat="1" ht="12">
      <c r="A29" s="2"/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  <c r="P29" s="2"/>
    </row>
    <row r="30" spans="1:16" s="3" customFormat="1" ht="12">
      <c r="A30" s="2"/>
      <c r="B30" s="2"/>
      <c r="C30" s="2"/>
      <c r="D30" s="2"/>
      <c r="E30" s="2"/>
      <c r="F30" s="2"/>
      <c r="G30" s="2"/>
      <c r="J30" s="2"/>
      <c r="K30" s="2"/>
      <c r="L30" s="2"/>
      <c r="M30" s="2"/>
      <c r="N30" s="2"/>
      <c r="O30" s="2"/>
      <c r="P30" s="2"/>
    </row>
    <row r="31" spans="1:16" s="3" customFormat="1" ht="12">
      <c r="A31" s="2"/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  <c r="P31" s="2"/>
    </row>
    <row r="32" spans="1:16" s="3" customFormat="1" ht="12">
      <c r="A32" s="2"/>
      <c r="B32" s="2"/>
      <c r="C32" s="2"/>
      <c r="D32" s="2"/>
      <c r="E32" s="2"/>
      <c r="F32" s="2"/>
      <c r="G32" s="2"/>
      <c r="J32" s="2"/>
      <c r="K32" s="2"/>
      <c r="L32" s="2"/>
      <c r="M32" s="2"/>
      <c r="N32" s="2"/>
      <c r="O32" s="2"/>
      <c r="P32" s="2"/>
    </row>
    <row r="33" spans="1:16" s="3" customFormat="1" ht="12">
      <c r="A33" s="2"/>
      <c r="B33" s="2"/>
      <c r="C33" s="2"/>
      <c r="D33" s="2"/>
      <c r="E33" s="2"/>
      <c r="F33" s="2"/>
      <c r="G33" s="2"/>
      <c r="J33" s="2"/>
      <c r="K33" s="2"/>
      <c r="L33" s="2"/>
      <c r="M33" s="2"/>
      <c r="N33" s="2"/>
      <c r="O33" s="2"/>
      <c r="P33" s="2"/>
    </row>
    <row r="34" spans="1:16" s="3" customFormat="1" ht="12">
      <c r="A34" s="2"/>
      <c r="B34" s="2"/>
      <c r="C34" s="2"/>
      <c r="D34" s="2"/>
      <c r="E34" s="2"/>
      <c r="F34" s="2"/>
      <c r="G34" s="2"/>
      <c r="J34" s="2"/>
      <c r="K34" s="2"/>
      <c r="L34" s="2"/>
      <c r="M34" s="2"/>
      <c r="N34" s="2"/>
      <c r="O34" s="2"/>
      <c r="P34" s="2"/>
    </row>
    <row r="35" spans="1:16">
      <c r="J35" s="2"/>
    </row>
    <row r="36" spans="1:16">
      <c r="J36" s="2"/>
    </row>
    <row r="38" spans="1:16">
      <c r="J38" s="1"/>
    </row>
    <row r="39" spans="1:16">
      <c r="J39" s="1"/>
    </row>
  </sheetData>
  <phoneticPr fontId="10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verticalDpi="300" r:id="rId1"/>
  <headerFooter alignWithMargins="0">
    <oddHeader xml:space="preserve">&amp;R                                                            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E39"/>
  <sheetViews>
    <sheetView showGridLines="0" view="pageBreakPreview" workbookViewId="0">
      <selection activeCell="A5" sqref="A5:A8"/>
    </sheetView>
  </sheetViews>
  <sheetFormatPr defaultColWidth="9" defaultRowHeight="14.25"/>
  <cols>
    <col min="1" max="2" width="10.5" style="164" customWidth="1"/>
    <col min="3" max="3" width="13.125" style="164" customWidth="1"/>
    <col min="4" max="5" width="10" style="164" customWidth="1"/>
    <col min="6" max="6" width="14.625" style="164" customWidth="1"/>
    <col min="7" max="7" width="13.375" style="164" customWidth="1"/>
    <col min="8" max="16384" width="9" style="164"/>
  </cols>
  <sheetData>
    <row r="1" spans="1:8" ht="18" customHeight="1"/>
    <row r="2" spans="1:8" ht="18" customHeight="1">
      <c r="A2" s="544" t="s">
        <v>39</v>
      </c>
      <c r="B2" s="544"/>
      <c r="C2" s="544"/>
      <c r="D2" s="544"/>
      <c r="E2" s="544"/>
      <c r="F2" s="544"/>
      <c r="G2" s="544"/>
    </row>
    <row r="3" spans="1:8" ht="18" customHeight="1">
      <c r="A3" s="383" t="s">
        <v>178</v>
      </c>
      <c r="B3" s="383"/>
      <c r="C3" s="383"/>
      <c r="D3" s="383"/>
      <c r="E3" s="383"/>
      <c r="F3" s="383"/>
      <c r="G3" s="383"/>
    </row>
    <row r="4" spans="1:8" ht="18" customHeight="1" thickBot="1">
      <c r="A4" s="147" t="s">
        <v>7</v>
      </c>
      <c r="B4" s="142"/>
      <c r="C4" s="142"/>
      <c r="D4" s="142"/>
      <c r="E4" s="212"/>
      <c r="F4" s="147"/>
      <c r="G4" s="316" t="s">
        <v>8</v>
      </c>
    </row>
    <row r="5" spans="1:8" ht="15" customHeight="1">
      <c r="A5" s="509" t="s">
        <v>299</v>
      </c>
      <c r="B5" s="457" t="s">
        <v>246</v>
      </c>
      <c r="C5" s="390" t="s">
        <v>43</v>
      </c>
      <c r="D5" s="390" t="s">
        <v>272</v>
      </c>
      <c r="E5" s="390" t="s">
        <v>273</v>
      </c>
      <c r="F5" s="545" t="s">
        <v>199</v>
      </c>
      <c r="G5" s="390" t="s">
        <v>253</v>
      </c>
    </row>
    <row r="6" spans="1:8" ht="15" customHeight="1">
      <c r="A6" s="510"/>
      <c r="B6" s="497"/>
      <c r="C6" s="391"/>
      <c r="D6" s="393"/>
      <c r="E6" s="393"/>
      <c r="F6" s="546"/>
      <c r="G6" s="391"/>
    </row>
    <row r="7" spans="1:8" ht="15" customHeight="1">
      <c r="A7" s="510"/>
      <c r="B7" s="497"/>
      <c r="C7" s="391"/>
      <c r="D7" s="393"/>
      <c r="E7" s="393"/>
      <c r="F7" s="546"/>
      <c r="G7" s="391"/>
    </row>
    <row r="8" spans="1:8" ht="15" customHeight="1">
      <c r="A8" s="511"/>
      <c r="B8" s="498"/>
      <c r="C8" s="392"/>
      <c r="D8" s="394"/>
      <c r="E8" s="394"/>
      <c r="F8" s="547"/>
      <c r="G8" s="392"/>
    </row>
    <row r="9" spans="1:8" ht="20.100000000000001" customHeight="1">
      <c r="A9" s="339">
        <v>2017</v>
      </c>
      <c r="B9" s="80">
        <v>967172</v>
      </c>
      <c r="C9" s="80">
        <v>590611</v>
      </c>
      <c r="D9" s="80">
        <v>176520</v>
      </c>
      <c r="E9" s="80">
        <v>186390</v>
      </c>
      <c r="F9" s="80">
        <v>13651</v>
      </c>
      <c r="G9" s="80">
        <v>0</v>
      </c>
    </row>
    <row r="10" spans="1:8" ht="20.100000000000001" customHeight="1">
      <c r="A10" s="340">
        <v>2018</v>
      </c>
      <c r="B10" s="80">
        <v>1017148</v>
      </c>
      <c r="C10" s="80">
        <v>630174</v>
      </c>
      <c r="D10" s="80">
        <v>173637</v>
      </c>
      <c r="E10" s="80">
        <v>198561</v>
      </c>
      <c r="F10" s="80">
        <v>14776</v>
      </c>
      <c r="G10" s="80">
        <v>0</v>
      </c>
    </row>
    <row r="11" spans="1:8" ht="20.100000000000001" customHeight="1">
      <c r="A11" s="340">
        <v>2019</v>
      </c>
      <c r="B11" s="80">
        <v>1008513</v>
      </c>
      <c r="C11" s="80">
        <v>609664</v>
      </c>
      <c r="D11" s="80">
        <v>171021</v>
      </c>
      <c r="E11" s="80">
        <v>215239</v>
      </c>
      <c r="F11" s="80">
        <v>12589</v>
      </c>
      <c r="G11" s="80">
        <v>0</v>
      </c>
    </row>
    <row r="12" spans="1:8" ht="20.100000000000001" customHeight="1">
      <c r="A12" s="340">
        <v>2020</v>
      </c>
      <c r="B12" s="80">
        <v>993076</v>
      </c>
      <c r="C12" s="80">
        <v>622027</v>
      </c>
      <c r="D12" s="80">
        <v>157407</v>
      </c>
      <c r="E12" s="80">
        <v>203873</v>
      </c>
      <c r="F12" s="80">
        <v>9769</v>
      </c>
      <c r="G12" s="80">
        <v>0</v>
      </c>
    </row>
    <row r="13" spans="1:8" ht="20.100000000000001" customHeight="1">
      <c r="A13" s="338">
        <v>2021</v>
      </c>
      <c r="B13" s="102">
        <f>SUM(C13:G13)</f>
        <v>1046591</v>
      </c>
      <c r="C13" s="102">
        <f t="shared" ref="C13:G13" si="0">SUM(C15:C24)</f>
        <v>642699</v>
      </c>
      <c r="D13" s="102">
        <f t="shared" si="0"/>
        <v>171022</v>
      </c>
      <c r="E13" s="102">
        <f t="shared" si="0"/>
        <v>222055</v>
      </c>
      <c r="F13" s="102">
        <f t="shared" si="0"/>
        <v>10815</v>
      </c>
      <c r="G13" s="102">
        <f t="shared" si="0"/>
        <v>0</v>
      </c>
      <c r="H13" s="165"/>
    </row>
    <row r="14" spans="1:8" ht="11.25" customHeight="1">
      <c r="A14" s="105"/>
      <c r="B14" s="102"/>
      <c r="C14" s="80"/>
      <c r="D14" s="80"/>
      <c r="E14" s="80"/>
      <c r="F14" s="80"/>
      <c r="G14" s="80"/>
    </row>
    <row r="15" spans="1:8" ht="30" customHeight="1">
      <c r="A15" s="346" t="s">
        <v>318</v>
      </c>
      <c r="B15" s="80">
        <f>SUM(C15:G15)</f>
        <v>485085</v>
      </c>
      <c r="C15" s="280">
        <v>280889</v>
      </c>
      <c r="D15" s="280">
        <v>100618</v>
      </c>
      <c r="E15" s="280">
        <v>94543</v>
      </c>
      <c r="F15" s="280">
        <v>9035</v>
      </c>
      <c r="G15" s="280">
        <v>0</v>
      </c>
    </row>
    <row r="16" spans="1:8" ht="30" customHeight="1">
      <c r="A16" s="346" t="s">
        <v>319</v>
      </c>
      <c r="B16" s="80">
        <f t="shared" ref="B16:B24" si="1">SUM(C16:G16)</f>
        <v>83434</v>
      </c>
      <c r="C16" s="280">
        <v>65275</v>
      </c>
      <c r="D16" s="280">
        <v>7877</v>
      </c>
      <c r="E16" s="280">
        <v>10282</v>
      </c>
      <c r="F16" s="284">
        <v>0</v>
      </c>
      <c r="G16" s="280">
        <v>0</v>
      </c>
    </row>
    <row r="17" spans="1:31" ht="30" customHeight="1">
      <c r="A17" s="347" t="s">
        <v>320</v>
      </c>
      <c r="B17" s="80">
        <f t="shared" si="1"/>
        <v>94081</v>
      </c>
      <c r="C17" s="280">
        <v>65298</v>
      </c>
      <c r="D17" s="280">
        <v>12909</v>
      </c>
      <c r="E17" s="280">
        <v>15874</v>
      </c>
      <c r="F17" s="284">
        <v>0</v>
      </c>
      <c r="G17" s="280">
        <v>0</v>
      </c>
    </row>
    <row r="18" spans="1:31" ht="30" customHeight="1">
      <c r="A18" s="347" t="s">
        <v>321</v>
      </c>
      <c r="B18" s="80">
        <f t="shared" si="1"/>
        <v>1507</v>
      </c>
      <c r="C18" s="280">
        <v>1507</v>
      </c>
      <c r="D18" s="284">
        <v>0</v>
      </c>
      <c r="E18" s="284">
        <v>0</v>
      </c>
      <c r="F18" s="284">
        <v>0</v>
      </c>
      <c r="G18" s="280">
        <v>0</v>
      </c>
    </row>
    <row r="19" spans="1:31" ht="30" customHeight="1">
      <c r="A19" s="346" t="s">
        <v>322</v>
      </c>
      <c r="B19" s="80">
        <f t="shared" si="1"/>
        <v>126054</v>
      </c>
      <c r="C19" s="280">
        <v>70769</v>
      </c>
      <c r="D19" s="280">
        <v>27116</v>
      </c>
      <c r="E19" s="280">
        <v>27601</v>
      </c>
      <c r="F19" s="280">
        <v>568</v>
      </c>
      <c r="G19" s="280">
        <v>0</v>
      </c>
    </row>
    <row r="20" spans="1:31" ht="30" customHeight="1">
      <c r="A20" s="346" t="s">
        <v>323</v>
      </c>
      <c r="B20" s="80">
        <f t="shared" si="1"/>
        <v>30629</v>
      </c>
      <c r="C20" s="280">
        <v>17776</v>
      </c>
      <c r="D20" s="280">
        <v>4104</v>
      </c>
      <c r="E20" s="280">
        <v>8749</v>
      </c>
      <c r="F20" s="284">
        <v>0</v>
      </c>
      <c r="G20" s="280">
        <v>0</v>
      </c>
    </row>
    <row r="21" spans="1:31" ht="30" customHeight="1">
      <c r="A21" s="346" t="s">
        <v>324</v>
      </c>
      <c r="B21" s="80">
        <f t="shared" si="1"/>
        <v>74822</v>
      </c>
      <c r="C21" s="280">
        <v>52710</v>
      </c>
      <c r="D21" s="280">
        <v>7824</v>
      </c>
      <c r="E21" s="280">
        <v>13682</v>
      </c>
      <c r="F21" s="284">
        <v>606</v>
      </c>
      <c r="G21" s="280">
        <v>0</v>
      </c>
    </row>
    <row r="22" spans="1:31" ht="30" customHeight="1">
      <c r="A22" s="346" t="s">
        <v>327</v>
      </c>
      <c r="B22" s="80">
        <f t="shared" si="1"/>
        <v>28959</v>
      </c>
      <c r="C22" s="280">
        <v>20239</v>
      </c>
      <c r="D22" s="280">
        <v>3741</v>
      </c>
      <c r="E22" s="280">
        <v>4373</v>
      </c>
      <c r="F22" s="280">
        <v>606</v>
      </c>
      <c r="G22" s="280">
        <v>0</v>
      </c>
    </row>
    <row r="23" spans="1:31" ht="30" customHeight="1">
      <c r="A23" s="346" t="s">
        <v>325</v>
      </c>
      <c r="B23" s="80">
        <f t="shared" si="1"/>
        <v>2211</v>
      </c>
      <c r="C23" s="280">
        <v>2134</v>
      </c>
      <c r="D23" s="280">
        <v>77</v>
      </c>
      <c r="E23" s="284">
        <v>0</v>
      </c>
      <c r="F23" s="112">
        <v>0</v>
      </c>
      <c r="G23" s="280">
        <v>0</v>
      </c>
    </row>
    <row r="24" spans="1:31" ht="30" customHeight="1" thickBot="1">
      <c r="A24" s="348" t="s">
        <v>326</v>
      </c>
      <c r="B24" s="260">
        <f t="shared" si="1"/>
        <v>119809</v>
      </c>
      <c r="C24" s="279">
        <v>66102</v>
      </c>
      <c r="D24" s="279">
        <v>6756</v>
      </c>
      <c r="E24" s="279">
        <v>46951</v>
      </c>
      <c r="F24" s="285">
        <v>0</v>
      </c>
      <c r="G24" s="279">
        <v>0</v>
      </c>
      <c r="AE24" s="164" t="s">
        <v>142</v>
      </c>
    </row>
    <row r="25" spans="1:31" ht="12" customHeight="1">
      <c r="A25" s="138" t="s">
        <v>141</v>
      </c>
      <c r="B25" s="166"/>
      <c r="C25" s="166"/>
      <c r="D25" s="166"/>
      <c r="E25" s="139"/>
      <c r="F25" s="138"/>
      <c r="G25" s="315" t="s">
        <v>142</v>
      </c>
    </row>
    <row r="26" spans="1:31" ht="12" customHeight="1">
      <c r="A26" s="310"/>
    </row>
    <row r="27" spans="1:31" ht="12" customHeight="1">
      <c r="A27" s="310"/>
      <c r="C27" s="194"/>
      <c r="D27" s="194"/>
      <c r="E27" s="194"/>
      <c r="F27" s="194"/>
    </row>
    <row r="28" spans="1:31">
      <c r="C28" s="194"/>
      <c r="D28" s="194"/>
      <c r="E28" s="194"/>
      <c r="F28" s="194"/>
    </row>
    <row r="29" spans="1:31">
      <c r="C29" s="194"/>
      <c r="D29" s="194"/>
      <c r="E29" s="194"/>
      <c r="F29" s="194"/>
    </row>
    <row r="30" spans="1:31">
      <c r="C30" s="194"/>
      <c r="D30" s="194"/>
      <c r="E30" s="194"/>
      <c r="F30" s="194"/>
    </row>
    <row r="31" spans="1:31">
      <c r="C31" s="194"/>
      <c r="D31" s="194"/>
      <c r="E31" s="194"/>
      <c r="F31" s="194"/>
    </row>
    <row r="32" spans="1:31">
      <c r="C32" s="194"/>
      <c r="D32" s="194"/>
      <c r="E32" s="194"/>
      <c r="F32" s="194"/>
    </row>
    <row r="33" spans="3:24">
      <c r="C33" s="194"/>
      <c r="D33" s="194"/>
      <c r="E33" s="194"/>
      <c r="F33" s="194"/>
    </row>
    <row r="34" spans="3:24">
      <c r="C34" s="194"/>
      <c r="D34" s="194"/>
      <c r="E34" s="194"/>
      <c r="F34" s="194"/>
    </row>
    <row r="35" spans="3:24">
      <c r="C35" s="194"/>
      <c r="D35" s="194"/>
      <c r="E35" s="194"/>
      <c r="F35" s="194"/>
    </row>
    <row r="36" spans="3:24">
      <c r="C36" s="194"/>
      <c r="D36" s="194"/>
      <c r="E36" s="194"/>
      <c r="F36" s="194"/>
    </row>
    <row r="39" spans="3:24">
      <c r="X39" s="214"/>
    </row>
  </sheetData>
  <mergeCells count="9">
    <mergeCell ref="A3:G3"/>
    <mergeCell ref="A2:G2"/>
    <mergeCell ref="G5:G8"/>
    <mergeCell ref="B5:B8"/>
    <mergeCell ref="C5:C8"/>
    <mergeCell ref="D5:D8"/>
    <mergeCell ref="E5:E8"/>
    <mergeCell ref="F5:F8"/>
    <mergeCell ref="A5:A8"/>
  </mergeCells>
  <phoneticPr fontId="7" type="noConversion"/>
  <pageMargins left="0.78740157480314965" right="0.78740157480314965" top="1.7716535433070868" bottom="0.78740157480314965" header="0" footer="0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AH99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7" style="155" customWidth="1"/>
    <col min="2" max="2" width="8.125" style="155" customWidth="1"/>
    <col min="3" max="3" width="9" style="204"/>
    <col min="4" max="4" width="10.625" style="204" bestFit="1" customWidth="1"/>
    <col min="5" max="5" width="9.625" style="204" customWidth="1"/>
    <col min="6" max="6" width="9.25" style="204" customWidth="1"/>
    <col min="7" max="7" width="10.125" style="204" customWidth="1"/>
    <col min="8" max="8" width="9" style="204" customWidth="1"/>
    <col min="9" max="9" width="8.75" style="205" customWidth="1"/>
    <col min="10" max="10" width="9.625" style="205" customWidth="1"/>
    <col min="11" max="16384" width="9" style="205"/>
  </cols>
  <sheetData>
    <row r="1" spans="1:12" s="203" customFormat="1" ht="18" customHeight="1">
      <c r="A1" s="138"/>
      <c r="B1" s="138"/>
      <c r="C1" s="202"/>
      <c r="D1" s="202"/>
      <c r="E1" s="202"/>
      <c r="F1" s="202"/>
      <c r="G1" s="202"/>
      <c r="H1" s="139"/>
      <c r="I1" s="138"/>
      <c r="J1" s="106"/>
    </row>
    <row r="2" spans="1:12" s="146" customFormat="1" ht="18" customHeight="1">
      <c r="A2" s="382" t="s">
        <v>179</v>
      </c>
      <c r="B2" s="382"/>
      <c r="C2" s="382"/>
      <c r="D2" s="382"/>
      <c r="E2" s="382"/>
      <c r="F2" s="382"/>
      <c r="G2" s="382"/>
      <c r="H2" s="382"/>
      <c r="I2" s="382"/>
      <c r="J2" s="382"/>
      <c r="L2" s="167"/>
    </row>
    <row r="3" spans="1:12" s="140" customFormat="1" ht="18" customHeight="1">
      <c r="A3" s="556" t="s">
        <v>256</v>
      </c>
      <c r="B3" s="556"/>
      <c r="C3" s="556"/>
      <c r="D3" s="556"/>
      <c r="E3" s="556"/>
      <c r="F3" s="556"/>
      <c r="G3" s="556"/>
      <c r="H3" s="556"/>
      <c r="I3" s="556"/>
      <c r="J3" s="556"/>
    </row>
    <row r="4" spans="1:12" s="147" customFormat="1" ht="18" customHeight="1" thickBot="1">
      <c r="A4" s="150" t="s">
        <v>122</v>
      </c>
      <c r="G4" s="568"/>
      <c r="H4" s="568"/>
      <c r="I4" s="150"/>
      <c r="J4" s="212" t="s">
        <v>123</v>
      </c>
    </row>
    <row r="5" spans="1:12" s="143" customFormat="1" ht="12" customHeight="1">
      <c r="A5" s="509" t="s">
        <v>93</v>
      </c>
      <c r="B5" s="572" t="s">
        <v>180</v>
      </c>
      <c r="C5" s="569" t="s">
        <v>181</v>
      </c>
      <c r="D5" s="572" t="s">
        <v>182</v>
      </c>
      <c r="E5" s="562" t="s">
        <v>183</v>
      </c>
      <c r="F5" s="563"/>
      <c r="G5" s="563"/>
      <c r="H5" s="564"/>
      <c r="I5" s="466" t="s">
        <v>185</v>
      </c>
      <c r="J5" s="557" t="s">
        <v>91</v>
      </c>
    </row>
    <row r="6" spans="1:12" s="143" customFormat="1" ht="12" customHeight="1">
      <c r="A6" s="510"/>
      <c r="B6" s="573"/>
      <c r="C6" s="570"/>
      <c r="D6" s="573"/>
      <c r="E6" s="565"/>
      <c r="F6" s="566"/>
      <c r="G6" s="566"/>
      <c r="H6" s="567"/>
      <c r="I6" s="560"/>
      <c r="J6" s="558"/>
    </row>
    <row r="7" spans="1:12" s="143" customFormat="1" ht="24" customHeight="1">
      <c r="A7" s="510"/>
      <c r="B7" s="573"/>
      <c r="C7" s="570"/>
      <c r="D7" s="573"/>
      <c r="E7" s="565"/>
      <c r="F7" s="566"/>
      <c r="G7" s="566"/>
      <c r="H7" s="567"/>
      <c r="I7" s="560"/>
      <c r="J7" s="558"/>
    </row>
    <row r="8" spans="1:12" s="143" customFormat="1" ht="50.25" customHeight="1">
      <c r="A8" s="511"/>
      <c r="B8" s="574"/>
      <c r="C8" s="571"/>
      <c r="D8" s="574"/>
      <c r="E8" s="107" t="s">
        <v>140</v>
      </c>
      <c r="F8" s="108" t="s">
        <v>184</v>
      </c>
      <c r="G8" s="108" t="s">
        <v>124</v>
      </c>
      <c r="H8" s="109" t="s">
        <v>125</v>
      </c>
      <c r="I8" s="561"/>
      <c r="J8" s="559"/>
    </row>
    <row r="9" spans="1:12" s="143" customFormat="1" ht="20.100000000000001" customHeight="1">
      <c r="A9" s="209">
        <v>2017</v>
      </c>
      <c r="B9" s="110">
        <v>33561</v>
      </c>
      <c r="C9" s="110">
        <v>12773</v>
      </c>
      <c r="D9" s="110">
        <v>20788</v>
      </c>
      <c r="E9" s="110">
        <v>20564</v>
      </c>
      <c r="F9" s="110">
        <v>0</v>
      </c>
      <c r="G9" s="110">
        <v>0</v>
      </c>
      <c r="H9" s="110">
        <v>20564</v>
      </c>
      <c r="I9" s="168">
        <v>61.27350198146658</v>
      </c>
      <c r="J9" s="209">
        <v>2017</v>
      </c>
    </row>
    <row r="10" spans="1:12" s="149" customFormat="1" ht="20.100000000000001" customHeight="1">
      <c r="A10" s="209">
        <v>2018</v>
      </c>
      <c r="B10" s="110">
        <v>33150</v>
      </c>
      <c r="C10" s="110">
        <v>12773</v>
      </c>
      <c r="D10" s="110">
        <v>20377</v>
      </c>
      <c r="E10" s="110">
        <v>20153</v>
      </c>
      <c r="F10" s="110">
        <v>0</v>
      </c>
      <c r="G10" s="110">
        <v>0</v>
      </c>
      <c r="H10" s="110">
        <v>20153</v>
      </c>
      <c r="I10" s="168">
        <v>60.793363499245856</v>
      </c>
      <c r="J10" s="209">
        <v>2018</v>
      </c>
    </row>
    <row r="11" spans="1:12" s="149" customFormat="1" ht="20.100000000000001" customHeight="1">
      <c r="A11" s="209">
        <v>2019</v>
      </c>
      <c r="B11" s="110">
        <v>32464</v>
      </c>
      <c r="C11" s="110">
        <v>11525</v>
      </c>
      <c r="D11" s="110">
        <v>20939</v>
      </c>
      <c r="E11" s="110">
        <v>20715</v>
      </c>
      <c r="F11" s="110">
        <v>0</v>
      </c>
      <c r="G11" s="110">
        <v>0</v>
      </c>
      <c r="H11" s="110">
        <v>20715</v>
      </c>
      <c r="I11" s="168">
        <v>63.809142434696895</v>
      </c>
      <c r="J11" s="209">
        <v>2019</v>
      </c>
    </row>
    <row r="12" spans="1:12" s="143" customFormat="1" ht="20.100000000000001" customHeight="1">
      <c r="A12" s="265">
        <v>2020</v>
      </c>
      <c r="B12" s="110">
        <v>31812</v>
      </c>
      <c r="C12" s="110">
        <v>11046</v>
      </c>
      <c r="D12" s="110">
        <v>20766</v>
      </c>
      <c r="E12" s="110">
        <v>20766</v>
      </c>
      <c r="F12" s="110">
        <v>0</v>
      </c>
      <c r="G12" s="110">
        <v>0</v>
      </c>
      <c r="H12" s="110">
        <v>20766</v>
      </c>
      <c r="I12" s="168">
        <v>65.277253866465486</v>
      </c>
      <c r="J12" s="265">
        <v>2020</v>
      </c>
    </row>
    <row r="13" spans="1:12" s="149" customFormat="1" ht="20.100000000000001" customHeight="1">
      <c r="A13" s="264">
        <v>2021</v>
      </c>
      <c r="B13" s="249">
        <f>SUM(B15:B24)</f>
        <v>31072</v>
      </c>
      <c r="C13" s="249">
        <f>SUM(C15:C24)</f>
        <v>7998</v>
      </c>
      <c r="D13" s="249">
        <f>B13-C13</f>
        <v>23074</v>
      </c>
      <c r="E13" s="249">
        <f>SUM(F13:H13)</f>
        <v>22916</v>
      </c>
      <c r="F13" s="249">
        <f>SUM(F15:F24)</f>
        <v>0</v>
      </c>
      <c r="G13" s="249">
        <f>SUM(G15:G24)</f>
        <v>0</v>
      </c>
      <c r="H13" s="249">
        <f>SUM(H15:H24)</f>
        <v>22916</v>
      </c>
      <c r="I13" s="250">
        <f>E13/B13*100</f>
        <v>73.751287332646754</v>
      </c>
      <c r="J13" s="264">
        <v>2021</v>
      </c>
    </row>
    <row r="14" spans="1:12" s="143" customFormat="1" ht="16.5" customHeight="1">
      <c r="B14" s="101"/>
      <c r="C14" s="111"/>
      <c r="D14" s="169"/>
      <c r="E14" s="110"/>
      <c r="F14" s="101"/>
      <c r="G14" s="101"/>
      <c r="H14" s="101"/>
      <c r="I14" s="250"/>
    </row>
    <row r="15" spans="1:12" s="144" customFormat="1" ht="24.95" customHeight="1">
      <c r="A15" s="93" t="s">
        <v>127</v>
      </c>
      <c r="B15" s="286">
        <v>9758</v>
      </c>
      <c r="C15" s="287">
        <v>655</v>
      </c>
      <c r="D15" s="251">
        <f>B15-C15</f>
        <v>9103</v>
      </c>
      <c r="E15" s="110">
        <f>SUM(F15:H15)</f>
        <v>9062</v>
      </c>
      <c r="F15" s="286">
        <v>0</v>
      </c>
      <c r="G15" s="286">
        <v>0</v>
      </c>
      <c r="H15" s="288">
        <v>9062</v>
      </c>
      <c r="I15" s="168">
        <f>E15/B15*100</f>
        <v>92.867390858782542</v>
      </c>
      <c r="J15" s="360" t="s">
        <v>57</v>
      </c>
    </row>
    <row r="16" spans="1:12" s="144" customFormat="1" ht="24.95" customHeight="1">
      <c r="A16" s="93" t="s">
        <v>22</v>
      </c>
      <c r="B16" s="286">
        <v>3094</v>
      </c>
      <c r="C16" s="287">
        <v>1139</v>
      </c>
      <c r="D16" s="251">
        <f t="shared" ref="D16:D24" si="0">B16-C16</f>
        <v>1955</v>
      </c>
      <c r="E16" s="110">
        <f t="shared" ref="E16:E24" si="1">SUM(F16:H16)</f>
        <v>1940</v>
      </c>
      <c r="F16" s="286">
        <v>0</v>
      </c>
      <c r="G16" s="286">
        <v>0</v>
      </c>
      <c r="H16" s="288">
        <v>1940</v>
      </c>
      <c r="I16" s="168">
        <f t="shared" ref="I16:I24" si="2">E16/B16*100</f>
        <v>62.702003878474464</v>
      </c>
      <c r="J16" s="360" t="s">
        <v>23</v>
      </c>
    </row>
    <row r="17" spans="1:34" s="144" customFormat="1" ht="24.95" customHeight="1">
      <c r="A17" s="93" t="s">
        <v>24</v>
      </c>
      <c r="B17" s="286">
        <v>2101</v>
      </c>
      <c r="C17" s="287">
        <v>620</v>
      </c>
      <c r="D17" s="251">
        <f t="shared" si="0"/>
        <v>1481</v>
      </c>
      <c r="E17" s="110">
        <f t="shared" si="1"/>
        <v>1463</v>
      </c>
      <c r="F17" s="286">
        <v>0</v>
      </c>
      <c r="G17" s="286">
        <v>0</v>
      </c>
      <c r="H17" s="288">
        <v>1463</v>
      </c>
      <c r="I17" s="168">
        <f t="shared" si="2"/>
        <v>69.633507853403145</v>
      </c>
      <c r="J17" s="360" t="s">
        <v>25</v>
      </c>
    </row>
    <row r="18" spans="1:34" s="144" customFormat="1" ht="24.95" customHeight="1">
      <c r="A18" s="93" t="s">
        <v>26</v>
      </c>
      <c r="B18" s="286">
        <v>2018</v>
      </c>
      <c r="C18" s="287">
        <v>719</v>
      </c>
      <c r="D18" s="251">
        <f t="shared" si="0"/>
        <v>1299</v>
      </c>
      <c r="E18" s="110">
        <f t="shared" si="1"/>
        <v>1290</v>
      </c>
      <c r="F18" s="286">
        <v>0</v>
      </c>
      <c r="G18" s="286">
        <v>0</v>
      </c>
      <c r="H18" s="288">
        <v>1290</v>
      </c>
      <c r="I18" s="168">
        <f t="shared" si="2"/>
        <v>63.924677898909806</v>
      </c>
      <c r="J18" s="360" t="s">
        <v>27</v>
      </c>
    </row>
    <row r="19" spans="1:34" s="144" customFormat="1" ht="24.95" customHeight="1">
      <c r="A19" s="93" t="s">
        <v>28</v>
      </c>
      <c r="B19" s="286">
        <v>4401</v>
      </c>
      <c r="C19" s="287">
        <v>1279</v>
      </c>
      <c r="D19" s="251">
        <f t="shared" si="0"/>
        <v>3122</v>
      </c>
      <c r="E19" s="110">
        <f t="shared" si="1"/>
        <v>3115</v>
      </c>
      <c r="F19" s="286">
        <v>0</v>
      </c>
      <c r="G19" s="286">
        <v>0</v>
      </c>
      <c r="H19" s="288">
        <v>3115</v>
      </c>
      <c r="I19" s="168">
        <f t="shared" si="2"/>
        <v>70.779368325380602</v>
      </c>
      <c r="J19" s="360" t="s">
        <v>29</v>
      </c>
    </row>
    <row r="20" spans="1:34" s="144" customFormat="1" ht="24.95" customHeight="1">
      <c r="A20" s="93" t="s">
        <v>30</v>
      </c>
      <c r="B20" s="286">
        <v>2213</v>
      </c>
      <c r="C20" s="287">
        <v>1174</v>
      </c>
      <c r="D20" s="251">
        <f t="shared" si="0"/>
        <v>1039</v>
      </c>
      <c r="E20" s="110">
        <f t="shared" si="1"/>
        <v>1029</v>
      </c>
      <c r="F20" s="286">
        <v>0</v>
      </c>
      <c r="G20" s="286">
        <v>0</v>
      </c>
      <c r="H20" s="288">
        <v>1029</v>
      </c>
      <c r="I20" s="168">
        <f t="shared" si="2"/>
        <v>46.497966561229099</v>
      </c>
      <c r="J20" s="360" t="s">
        <v>328</v>
      </c>
    </row>
    <row r="21" spans="1:34" s="144" customFormat="1" ht="24.95" customHeight="1">
      <c r="A21" s="93" t="s">
        <v>31</v>
      </c>
      <c r="B21" s="286">
        <v>2011</v>
      </c>
      <c r="C21" s="287">
        <v>376</v>
      </c>
      <c r="D21" s="251">
        <f t="shared" si="0"/>
        <v>1635</v>
      </c>
      <c r="E21" s="110">
        <f t="shared" si="1"/>
        <v>1001</v>
      </c>
      <c r="F21" s="286">
        <v>0</v>
      </c>
      <c r="G21" s="286">
        <v>0</v>
      </c>
      <c r="H21" s="288">
        <v>1001</v>
      </c>
      <c r="I21" s="168">
        <f t="shared" si="2"/>
        <v>49.776230730979613</v>
      </c>
      <c r="J21" s="360" t="s">
        <v>32</v>
      </c>
    </row>
    <row r="22" spans="1:34" s="144" customFormat="1" ht="24.95" customHeight="1">
      <c r="A22" s="93" t="s">
        <v>33</v>
      </c>
      <c r="B22" s="286">
        <v>1519</v>
      </c>
      <c r="C22" s="287">
        <v>509</v>
      </c>
      <c r="D22" s="251">
        <f t="shared" si="0"/>
        <v>1010</v>
      </c>
      <c r="E22" s="110">
        <f t="shared" si="1"/>
        <v>1261</v>
      </c>
      <c r="F22" s="286">
        <v>0</v>
      </c>
      <c r="G22" s="286">
        <v>0</v>
      </c>
      <c r="H22" s="288">
        <v>1261</v>
      </c>
      <c r="I22" s="168">
        <f t="shared" si="2"/>
        <v>83.015141540487164</v>
      </c>
      <c r="J22" s="360" t="s">
        <v>34</v>
      </c>
    </row>
    <row r="23" spans="1:34" s="144" customFormat="1" ht="24.95" customHeight="1">
      <c r="A23" s="93" t="s">
        <v>35</v>
      </c>
      <c r="B23" s="286">
        <v>2252</v>
      </c>
      <c r="C23" s="287">
        <v>991</v>
      </c>
      <c r="D23" s="251">
        <f t="shared" si="0"/>
        <v>1261</v>
      </c>
      <c r="E23" s="110">
        <f t="shared" si="1"/>
        <v>1157</v>
      </c>
      <c r="F23" s="286">
        <v>0</v>
      </c>
      <c r="G23" s="286">
        <v>0</v>
      </c>
      <c r="H23" s="288">
        <v>1157</v>
      </c>
      <c r="I23" s="168">
        <f t="shared" si="2"/>
        <v>51.376554174067493</v>
      </c>
      <c r="J23" s="360" t="s">
        <v>36</v>
      </c>
    </row>
    <row r="24" spans="1:34" s="144" customFormat="1" ht="24.95" customHeight="1" thickBot="1">
      <c r="A24" s="94" t="s">
        <v>37</v>
      </c>
      <c r="B24" s="289">
        <v>1705</v>
      </c>
      <c r="C24" s="290">
        <v>536</v>
      </c>
      <c r="D24" s="253">
        <f t="shared" si="0"/>
        <v>1169</v>
      </c>
      <c r="E24" s="254">
        <f t="shared" si="1"/>
        <v>1598</v>
      </c>
      <c r="F24" s="289">
        <v>0</v>
      </c>
      <c r="G24" s="289">
        <v>0</v>
      </c>
      <c r="H24" s="291">
        <v>1598</v>
      </c>
      <c r="I24" s="255">
        <f t="shared" si="2"/>
        <v>93.724340175953074</v>
      </c>
      <c r="J24" s="361" t="s">
        <v>38</v>
      </c>
    </row>
    <row r="25" spans="1:34" s="171" customFormat="1" ht="12" customHeight="1">
      <c r="A25" s="138" t="s">
        <v>141</v>
      </c>
      <c r="B25" s="195"/>
      <c r="C25" s="196"/>
      <c r="D25" s="196"/>
      <c r="E25" s="196"/>
      <c r="F25" s="196"/>
      <c r="G25" s="196"/>
      <c r="H25" s="131"/>
      <c r="I25" s="192"/>
      <c r="J25" s="237" t="s">
        <v>142</v>
      </c>
      <c r="AH25" s="171" t="s">
        <v>142</v>
      </c>
    </row>
    <row r="26" spans="1:34" s="144" customFormat="1" ht="13.5" customHeight="1">
      <c r="A26" s="153"/>
      <c r="B26" s="153"/>
      <c r="C26" s="114"/>
      <c r="D26" s="114"/>
      <c r="E26" s="114"/>
      <c r="F26" s="114"/>
      <c r="G26" s="114"/>
      <c r="H26" s="113"/>
    </row>
    <row r="27" spans="1:34" s="144" customFormat="1" ht="14.45" customHeight="1">
      <c r="A27" s="153"/>
      <c r="B27" s="153"/>
      <c r="C27" s="114"/>
      <c r="D27" s="114"/>
      <c r="E27" s="114"/>
      <c r="F27" s="114"/>
      <c r="G27" s="114"/>
      <c r="H27" s="113"/>
    </row>
    <row r="28" spans="1:34" s="144" customFormat="1" ht="14.25" customHeight="1">
      <c r="A28" s="153"/>
      <c r="B28" s="153"/>
      <c r="C28" s="114"/>
      <c r="D28" s="114"/>
      <c r="E28" s="114"/>
      <c r="F28" s="114"/>
      <c r="G28" s="114"/>
      <c r="H28" s="113"/>
    </row>
    <row r="29" spans="1:34" s="144" customFormat="1" ht="14.45" customHeight="1">
      <c r="A29" s="153"/>
      <c r="B29" s="153"/>
      <c r="C29" s="114"/>
      <c r="D29" s="114"/>
      <c r="E29" s="114"/>
      <c r="F29" s="114"/>
      <c r="G29" s="114"/>
      <c r="H29" s="113"/>
    </row>
    <row r="30" spans="1:34" s="144" customFormat="1" ht="14.45" customHeight="1">
      <c r="A30" s="153"/>
      <c r="B30" s="153"/>
      <c r="C30" s="114"/>
      <c r="D30" s="114"/>
      <c r="E30" s="114"/>
      <c r="F30" s="114"/>
      <c r="G30" s="114"/>
      <c r="H30" s="113"/>
    </row>
    <row r="31" spans="1:34" s="144" customFormat="1" ht="14.45" customHeight="1">
      <c r="A31" s="143"/>
      <c r="B31" s="143"/>
      <c r="C31" s="115"/>
      <c r="D31" s="115"/>
      <c r="E31" s="115"/>
      <c r="F31" s="115"/>
      <c r="G31" s="115"/>
      <c r="H31" s="112"/>
    </row>
    <row r="32" spans="1:34" s="143" customFormat="1" ht="5.25" customHeight="1">
      <c r="C32" s="115"/>
      <c r="D32" s="115"/>
      <c r="E32" s="115"/>
      <c r="F32" s="115"/>
      <c r="G32" s="115"/>
      <c r="H32" s="112"/>
    </row>
    <row r="33" spans="1:8" s="143" customFormat="1" ht="15.75" customHeight="1">
      <c r="C33" s="115"/>
      <c r="D33" s="115"/>
      <c r="E33" s="115"/>
      <c r="F33" s="115"/>
      <c r="G33" s="115"/>
      <c r="H33" s="112"/>
    </row>
    <row r="34" spans="1:8" s="143" customFormat="1" ht="11.25">
      <c r="A34" s="153"/>
      <c r="B34" s="153"/>
      <c r="C34" s="114"/>
      <c r="D34" s="114"/>
      <c r="E34" s="114"/>
      <c r="F34" s="114"/>
      <c r="G34" s="114"/>
      <c r="H34" s="213"/>
    </row>
    <row r="35" spans="1:8" s="143" customFormat="1" ht="11.25">
      <c r="A35" s="153"/>
      <c r="B35" s="153"/>
      <c r="C35" s="114"/>
      <c r="D35" s="114"/>
      <c r="E35" s="114"/>
      <c r="F35" s="114"/>
      <c r="G35" s="114"/>
      <c r="H35" s="114"/>
    </row>
    <row r="36" spans="1:8" s="143" customFormat="1" ht="11.25">
      <c r="A36" s="153"/>
      <c r="B36" s="153"/>
      <c r="C36" s="114"/>
      <c r="D36" s="114"/>
      <c r="E36" s="114"/>
      <c r="F36" s="114"/>
      <c r="G36" s="114"/>
      <c r="H36" s="114"/>
    </row>
    <row r="37" spans="1:8" s="143" customFormat="1" ht="11.25">
      <c r="A37" s="153"/>
      <c r="B37" s="153"/>
      <c r="C37" s="114"/>
      <c r="D37" s="114"/>
      <c r="E37" s="114"/>
      <c r="F37" s="114"/>
      <c r="G37" s="114"/>
      <c r="H37" s="114"/>
    </row>
    <row r="38" spans="1:8" s="143" customFormat="1" ht="11.25">
      <c r="A38" s="153"/>
      <c r="B38" s="153"/>
      <c r="C38" s="114"/>
      <c r="D38" s="114"/>
      <c r="E38" s="114"/>
      <c r="F38" s="114"/>
      <c r="G38" s="114"/>
      <c r="H38" s="114"/>
    </row>
    <row r="39" spans="1:8" s="143" customFormat="1" ht="11.25">
      <c r="A39" s="153"/>
      <c r="B39" s="153"/>
      <c r="C39" s="114"/>
      <c r="D39" s="114"/>
      <c r="E39" s="114"/>
      <c r="F39" s="114"/>
      <c r="G39" s="114"/>
      <c r="H39" s="114"/>
    </row>
    <row r="40" spans="1:8" s="143" customFormat="1" ht="11.25">
      <c r="A40" s="153"/>
      <c r="B40" s="153"/>
      <c r="C40" s="114"/>
      <c r="D40" s="114"/>
      <c r="E40" s="114"/>
      <c r="F40" s="114"/>
      <c r="G40" s="114"/>
      <c r="H40" s="114"/>
    </row>
    <row r="41" spans="1:8" s="143" customFormat="1" ht="11.25">
      <c r="A41" s="153"/>
      <c r="B41" s="153"/>
      <c r="C41" s="114"/>
      <c r="D41" s="114"/>
      <c r="E41" s="114"/>
      <c r="F41" s="114"/>
      <c r="G41" s="114"/>
      <c r="H41" s="114"/>
    </row>
    <row r="42" spans="1:8" s="143" customFormat="1" ht="11.25">
      <c r="A42" s="153"/>
      <c r="B42" s="153"/>
      <c r="C42" s="114"/>
      <c r="D42" s="114"/>
      <c r="E42" s="114"/>
      <c r="F42" s="114"/>
      <c r="G42" s="114"/>
      <c r="H42" s="114"/>
    </row>
    <row r="43" spans="1:8" s="143" customFormat="1" ht="11.25">
      <c r="A43" s="153"/>
      <c r="B43" s="153"/>
      <c r="C43" s="114"/>
      <c r="D43" s="114"/>
      <c r="E43" s="114"/>
      <c r="F43" s="114"/>
      <c r="G43" s="114"/>
      <c r="H43" s="114"/>
    </row>
    <row r="44" spans="1:8" s="143" customFormat="1" ht="11.25">
      <c r="A44" s="153"/>
      <c r="B44" s="153"/>
      <c r="C44" s="114"/>
      <c r="D44" s="114"/>
      <c r="E44" s="114"/>
      <c r="F44" s="114"/>
      <c r="G44" s="114"/>
      <c r="H44" s="114"/>
    </row>
    <row r="45" spans="1:8" s="143" customFormat="1" ht="11.25">
      <c r="A45" s="153"/>
      <c r="B45" s="153"/>
      <c r="C45" s="114"/>
      <c r="D45" s="114"/>
      <c r="E45" s="114"/>
      <c r="F45" s="114"/>
      <c r="G45" s="114"/>
      <c r="H45" s="114"/>
    </row>
    <row r="46" spans="1:8" s="143" customFormat="1" ht="11.25">
      <c r="A46" s="153"/>
      <c r="B46" s="153"/>
      <c r="C46" s="114"/>
      <c r="D46" s="114"/>
      <c r="E46" s="114"/>
      <c r="F46" s="114"/>
      <c r="G46" s="114"/>
      <c r="H46" s="114"/>
    </row>
    <row r="47" spans="1:8" s="143" customFormat="1" ht="11.25">
      <c r="A47" s="153"/>
      <c r="B47" s="153"/>
      <c r="C47" s="114"/>
      <c r="D47" s="114"/>
      <c r="E47" s="114"/>
      <c r="F47" s="114"/>
      <c r="G47" s="114"/>
      <c r="H47" s="114"/>
    </row>
    <row r="48" spans="1:8" s="143" customFormat="1" ht="11.25">
      <c r="A48" s="153"/>
      <c r="B48" s="153"/>
      <c r="C48" s="114"/>
      <c r="D48" s="114"/>
      <c r="E48" s="114"/>
      <c r="F48" s="114"/>
      <c r="G48" s="114"/>
      <c r="H48" s="114"/>
    </row>
    <row r="49" spans="1:8" s="143" customFormat="1" ht="11.25">
      <c r="A49" s="153"/>
      <c r="B49" s="153"/>
      <c r="C49" s="114"/>
      <c r="D49" s="114"/>
      <c r="E49" s="114"/>
      <c r="F49" s="114"/>
      <c r="G49" s="114"/>
      <c r="H49" s="114"/>
    </row>
    <row r="50" spans="1:8" s="143" customFormat="1" ht="11.25">
      <c r="A50" s="153"/>
      <c r="B50" s="153"/>
      <c r="C50" s="114"/>
      <c r="D50" s="114"/>
      <c r="E50" s="114"/>
      <c r="F50" s="114"/>
      <c r="G50" s="114"/>
      <c r="H50" s="114"/>
    </row>
    <row r="51" spans="1:8" s="143" customFormat="1" ht="11.25">
      <c r="A51" s="153"/>
      <c r="B51" s="153"/>
      <c r="C51" s="114"/>
      <c r="D51" s="114"/>
      <c r="E51" s="114"/>
      <c r="F51" s="114"/>
      <c r="G51" s="114"/>
      <c r="H51" s="114"/>
    </row>
    <row r="52" spans="1:8" s="143" customFormat="1" ht="11.25">
      <c r="A52" s="153"/>
      <c r="B52" s="153"/>
      <c r="C52" s="114"/>
      <c r="D52" s="114"/>
      <c r="E52" s="114"/>
      <c r="F52" s="114"/>
      <c r="G52" s="114"/>
      <c r="H52" s="114"/>
    </row>
    <row r="53" spans="1:8" s="143" customFormat="1" ht="11.25">
      <c r="A53" s="153"/>
      <c r="B53" s="153"/>
      <c r="C53" s="114"/>
      <c r="D53" s="114"/>
      <c r="E53" s="114"/>
      <c r="F53" s="114"/>
      <c r="G53" s="114"/>
      <c r="H53" s="114"/>
    </row>
    <row r="54" spans="1:8" s="143" customFormat="1" ht="11.25">
      <c r="A54" s="153"/>
      <c r="B54" s="153"/>
      <c r="C54" s="114"/>
      <c r="D54" s="114"/>
      <c r="E54" s="114"/>
      <c r="F54" s="114"/>
      <c r="G54" s="114"/>
      <c r="H54" s="114"/>
    </row>
    <row r="55" spans="1:8" s="143" customFormat="1" ht="11.25">
      <c r="A55" s="153"/>
      <c r="B55" s="153"/>
      <c r="C55" s="114"/>
      <c r="D55" s="114"/>
      <c r="E55" s="114"/>
      <c r="F55" s="114"/>
      <c r="G55" s="114"/>
      <c r="H55" s="114"/>
    </row>
    <row r="56" spans="1:8" s="143" customFormat="1" ht="11.25">
      <c r="A56" s="153"/>
      <c r="B56" s="153"/>
      <c r="C56" s="114"/>
      <c r="D56" s="114"/>
      <c r="E56" s="114"/>
      <c r="F56" s="114"/>
      <c r="G56" s="114"/>
      <c r="H56" s="114"/>
    </row>
    <row r="57" spans="1:8" s="143" customFormat="1" ht="11.25">
      <c r="A57" s="153"/>
      <c r="B57" s="153"/>
      <c r="C57" s="114"/>
      <c r="D57" s="114"/>
      <c r="E57" s="114"/>
      <c r="F57" s="114"/>
      <c r="G57" s="114"/>
      <c r="H57" s="114"/>
    </row>
    <row r="58" spans="1:8" s="143" customFormat="1" ht="11.25">
      <c r="A58" s="153"/>
      <c r="B58" s="153"/>
      <c r="C58" s="114"/>
      <c r="D58" s="114"/>
      <c r="E58" s="114"/>
      <c r="F58" s="114"/>
      <c r="G58" s="114"/>
      <c r="H58" s="114"/>
    </row>
    <row r="59" spans="1:8" s="143" customFormat="1" ht="11.25">
      <c r="A59" s="153"/>
      <c r="B59" s="153"/>
      <c r="C59" s="114"/>
      <c r="D59" s="114"/>
      <c r="E59" s="114"/>
      <c r="F59" s="114"/>
      <c r="G59" s="114"/>
      <c r="H59" s="114"/>
    </row>
    <row r="60" spans="1:8" s="143" customFormat="1" ht="11.25">
      <c r="A60" s="153"/>
      <c r="B60" s="153"/>
      <c r="C60" s="114"/>
      <c r="D60" s="114"/>
      <c r="E60" s="114"/>
      <c r="F60" s="114"/>
      <c r="G60" s="114"/>
      <c r="H60" s="114"/>
    </row>
    <row r="61" spans="1:8" s="143" customFormat="1" ht="11.25">
      <c r="A61" s="153"/>
      <c r="B61" s="153"/>
      <c r="C61" s="114"/>
      <c r="D61" s="114"/>
      <c r="E61" s="114"/>
      <c r="F61" s="114"/>
      <c r="G61" s="114"/>
      <c r="H61" s="114"/>
    </row>
    <row r="62" spans="1:8" s="143" customFormat="1" ht="11.25">
      <c r="A62" s="153"/>
      <c r="B62" s="153"/>
      <c r="C62" s="114"/>
      <c r="D62" s="114"/>
      <c r="E62" s="114"/>
      <c r="F62" s="114"/>
      <c r="G62" s="114"/>
      <c r="H62" s="114"/>
    </row>
    <row r="63" spans="1:8" s="143" customFormat="1" ht="11.25">
      <c r="A63" s="153"/>
      <c r="B63" s="153"/>
      <c r="C63" s="114"/>
      <c r="D63" s="114"/>
      <c r="E63" s="114"/>
      <c r="F63" s="114"/>
      <c r="G63" s="114"/>
      <c r="H63" s="114"/>
    </row>
    <row r="64" spans="1:8" s="143" customFormat="1" ht="11.25">
      <c r="A64" s="153"/>
      <c r="B64" s="153"/>
      <c r="C64" s="114"/>
      <c r="D64" s="114"/>
      <c r="E64" s="114"/>
      <c r="F64" s="114"/>
      <c r="G64" s="114"/>
      <c r="H64" s="114"/>
    </row>
    <row r="65" spans="1:8" s="143" customFormat="1" ht="11.25">
      <c r="A65" s="153"/>
      <c r="B65" s="153"/>
      <c r="C65" s="114"/>
      <c r="D65" s="114"/>
      <c r="E65" s="114"/>
      <c r="F65" s="114"/>
      <c r="G65" s="114"/>
      <c r="H65" s="114"/>
    </row>
    <row r="66" spans="1:8" s="143" customFormat="1" ht="11.25">
      <c r="A66" s="153"/>
      <c r="B66" s="153"/>
      <c r="C66" s="114"/>
      <c r="D66" s="114"/>
      <c r="E66" s="114"/>
      <c r="F66" s="114"/>
      <c r="G66" s="114"/>
      <c r="H66" s="114"/>
    </row>
    <row r="67" spans="1:8" s="143" customFormat="1" ht="11.25">
      <c r="A67" s="153"/>
      <c r="B67" s="153"/>
      <c r="C67" s="114"/>
      <c r="D67" s="114"/>
      <c r="E67" s="114"/>
      <c r="F67" s="114"/>
      <c r="G67" s="114"/>
      <c r="H67" s="114"/>
    </row>
    <row r="68" spans="1:8" s="143" customFormat="1" ht="11.25">
      <c r="A68" s="153"/>
      <c r="B68" s="153"/>
      <c r="C68" s="114"/>
      <c r="D68" s="114"/>
      <c r="E68" s="114"/>
      <c r="F68" s="114"/>
      <c r="G68" s="114"/>
      <c r="H68" s="114"/>
    </row>
    <row r="69" spans="1:8" s="143" customFormat="1" ht="11.25">
      <c r="A69" s="153"/>
      <c r="B69" s="153"/>
      <c r="C69" s="114"/>
      <c r="D69" s="114"/>
      <c r="E69" s="114"/>
      <c r="F69" s="114"/>
      <c r="G69" s="114"/>
      <c r="H69" s="114"/>
    </row>
    <row r="70" spans="1:8" s="143" customFormat="1" ht="11.25">
      <c r="A70" s="153"/>
      <c r="B70" s="153"/>
      <c r="C70" s="114"/>
      <c r="D70" s="114"/>
      <c r="E70" s="114"/>
      <c r="F70" s="114"/>
      <c r="G70" s="114"/>
      <c r="H70" s="114"/>
    </row>
    <row r="71" spans="1:8" s="143" customFormat="1" ht="11.25">
      <c r="A71" s="153"/>
      <c r="B71" s="153"/>
      <c r="C71" s="114"/>
      <c r="D71" s="114"/>
      <c r="E71" s="114"/>
      <c r="F71" s="114"/>
      <c r="G71" s="114"/>
      <c r="H71" s="114"/>
    </row>
    <row r="72" spans="1:8" s="143" customFormat="1" ht="11.25">
      <c r="A72" s="153"/>
      <c r="B72" s="153"/>
      <c r="C72" s="114"/>
      <c r="D72" s="114"/>
      <c r="E72" s="114"/>
      <c r="F72" s="114"/>
      <c r="G72" s="114"/>
      <c r="H72" s="114"/>
    </row>
    <row r="73" spans="1:8" s="143" customFormat="1" ht="11.25">
      <c r="A73" s="153"/>
      <c r="B73" s="153"/>
      <c r="C73" s="114"/>
      <c r="D73" s="114"/>
      <c r="E73" s="114"/>
      <c r="F73" s="114"/>
      <c r="G73" s="114"/>
      <c r="H73" s="114"/>
    </row>
    <row r="74" spans="1:8" s="143" customFormat="1" ht="11.25">
      <c r="A74" s="153"/>
      <c r="B74" s="153"/>
      <c r="C74" s="114"/>
      <c r="D74" s="114"/>
      <c r="E74" s="114"/>
      <c r="F74" s="114"/>
      <c r="G74" s="114"/>
      <c r="H74" s="114"/>
    </row>
    <row r="75" spans="1:8" s="143" customFormat="1" ht="11.25">
      <c r="A75" s="153"/>
      <c r="B75" s="153"/>
      <c r="C75" s="114"/>
      <c r="D75" s="114"/>
      <c r="E75" s="114"/>
      <c r="F75" s="114"/>
      <c r="G75" s="114"/>
      <c r="H75" s="114"/>
    </row>
    <row r="76" spans="1:8" s="143" customFormat="1" ht="11.25">
      <c r="A76" s="153"/>
      <c r="B76" s="153"/>
      <c r="C76" s="114"/>
      <c r="D76" s="114"/>
      <c r="E76" s="114"/>
      <c r="F76" s="114"/>
      <c r="G76" s="114"/>
      <c r="H76" s="114"/>
    </row>
    <row r="77" spans="1:8" s="143" customFormat="1" ht="11.25">
      <c r="A77" s="153"/>
      <c r="B77" s="153"/>
      <c r="C77" s="114"/>
      <c r="D77" s="114"/>
      <c r="E77" s="114"/>
      <c r="F77" s="114"/>
      <c r="G77" s="114"/>
      <c r="H77" s="114"/>
    </row>
    <row r="78" spans="1:8" s="143" customFormat="1" ht="11.25">
      <c r="A78" s="153"/>
      <c r="B78" s="153"/>
      <c r="C78" s="114"/>
      <c r="D78" s="114"/>
      <c r="E78" s="114"/>
      <c r="F78" s="114"/>
      <c r="G78" s="114"/>
      <c r="H78" s="114"/>
    </row>
    <row r="79" spans="1:8" s="143" customFormat="1" ht="11.25">
      <c r="A79" s="153"/>
      <c r="B79" s="153"/>
      <c r="C79" s="114"/>
      <c r="D79" s="114"/>
      <c r="E79" s="114"/>
      <c r="F79" s="114"/>
      <c r="G79" s="114"/>
      <c r="H79" s="114"/>
    </row>
    <row r="80" spans="1:8" s="143" customFormat="1" ht="11.25">
      <c r="A80" s="153"/>
      <c r="B80" s="153"/>
      <c r="C80" s="114"/>
      <c r="D80" s="114"/>
      <c r="E80" s="114"/>
      <c r="F80" s="114"/>
      <c r="G80" s="114"/>
      <c r="H80" s="114"/>
    </row>
    <row r="81" spans="1:8" s="143" customFormat="1" ht="11.25">
      <c r="A81" s="153"/>
      <c r="B81" s="153"/>
      <c r="C81" s="114"/>
      <c r="D81" s="114"/>
      <c r="E81" s="114"/>
      <c r="F81" s="114"/>
      <c r="G81" s="114"/>
      <c r="H81" s="114"/>
    </row>
    <row r="82" spans="1:8" s="143" customFormat="1" ht="11.25">
      <c r="A82" s="153"/>
      <c r="B82" s="153"/>
      <c r="C82" s="114"/>
      <c r="D82" s="114"/>
      <c r="E82" s="114"/>
      <c r="F82" s="114"/>
      <c r="G82" s="114"/>
      <c r="H82" s="114"/>
    </row>
    <row r="83" spans="1:8" s="143" customFormat="1" ht="11.25">
      <c r="A83" s="153"/>
      <c r="B83" s="153"/>
      <c r="C83" s="114"/>
      <c r="D83" s="114"/>
      <c r="E83" s="114"/>
      <c r="F83" s="114"/>
      <c r="G83" s="114"/>
      <c r="H83" s="114"/>
    </row>
    <row r="84" spans="1:8" s="143" customFormat="1" ht="11.25">
      <c r="A84" s="153"/>
      <c r="B84" s="153"/>
      <c r="C84" s="114"/>
      <c r="D84" s="114"/>
      <c r="E84" s="114"/>
      <c r="F84" s="114"/>
      <c r="G84" s="114"/>
      <c r="H84" s="114"/>
    </row>
    <row r="85" spans="1:8" s="143" customFormat="1" ht="11.25">
      <c r="A85" s="153"/>
      <c r="B85" s="153"/>
      <c r="C85" s="114"/>
      <c r="D85" s="114"/>
      <c r="E85" s="114"/>
      <c r="F85" s="114"/>
      <c r="G85" s="114"/>
      <c r="H85" s="114"/>
    </row>
    <row r="86" spans="1:8" s="143" customFormat="1" ht="11.25">
      <c r="A86" s="153"/>
      <c r="B86" s="153"/>
      <c r="C86" s="114"/>
      <c r="D86" s="114"/>
      <c r="E86" s="114"/>
      <c r="F86" s="114"/>
      <c r="G86" s="114"/>
      <c r="H86" s="114"/>
    </row>
    <row r="87" spans="1:8" s="143" customFormat="1" ht="11.25">
      <c r="A87" s="153"/>
      <c r="B87" s="153"/>
      <c r="C87" s="114"/>
      <c r="D87" s="114"/>
      <c r="E87" s="114"/>
      <c r="F87" s="114"/>
      <c r="G87" s="114"/>
      <c r="H87" s="114"/>
    </row>
    <row r="88" spans="1:8" s="143" customFormat="1" ht="11.25">
      <c r="A88" s="153"/>
      <c r="B88" s="153"/>
      <c r="C88" s="114"/>
      <c r="D88" s="114"/>
      <c r="E88" s="114"/>
      <c r="F88" s="114"/>
      <c r="G88" s="114"/>
      <c r="H88" s="114"/>
    </row>
    <row r="89" spans="1:8" s="143" customFormat="1" ht="11.25">
      <c r="A89" s="153"/>
      <c r="B89" s="153"/>
      <c r="C89" s="114"/>
      <c r="D89" s="114"/>
      <c r="E89" s="114"/>
      <c r="F89" s="114"/>
      <c r="G89" s="114"/>
      <c r="H89" s="114"/>
    </row>
    <row r="90" spans="1:8">
      <c r="H90" s="114"/>
    </row>
    <row r="91" spans="1:8">
      <c r="H91" s="114"/>
    </row>
    <row r="92" spans="1:8">
      <c r="H92" s="114"/>
    </row>
    <row r="93" spans="1:8">
      <c r="H93" s="114"/>
    </row>
    <row r="94" spans="1:8">
      <c r="H94" s="114"/>
    </row>
    <row r="95" spans="1:8">
      <c r="H95" s="114"/>
    </row>
    <row r="96" spans="1:8">
      <c r="H96" s="114"/>
    </row>
    <row r="97" spans="8:8">
      <c r="H97" s="114"/>
    </row>
    <row r="98" spans="8:8">
      <c r="H98" s="114"/>
    </row>
    <row r="99" spans="8:8">
      <c r="H99" s="114"/>
    </row>
  </sheetData>
  <mergeCells count="10">
    <mergeCell ref="A2:J2"/>
    <mergeCell ref="A3:J3"/>
    <mergeCell ref="J5:J8"/>
    <mergeCell ref="I5:I8"/>
    <mergeCell ref="E5:H7"/>
    <mergeCell ref="G4:H4"/>
    <mergeCell ref="A5:A8"/>
    <mergeCell ref="C5:C8"/>
    <mergeCell ref="B5:B8"/>
    <mergeCell ref="D5:D8"/>
  </mergeCells>
  <phoneticPr fontId="10" type="noConversion"/>
  <pageMargins left="0.78740157480314965" right="0.78740157480314965" top="1.7716535433070868" bottom="0.78740157480314965" header="0" footer="0"/>
  <pageSetup paperSize="9" scale="88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N60"/>
  <sheetViews>
    <sheetView showGridLines="0" view="pageBreakPreview" zoomScaleNormal="100" zoomScaleSheetLayoutView="100" workbookViewId="0">
      <selection activeCell="A5" sqref="A5:A6"/>
    </sheetView>
  </sheetViews>
  <sheetFormatPr defaultColWidth="9" defaultRowHeight="14.25"/>
  <cols>
    <col min="1" max="1" width="10.375" style="155" customWidth="1"/>
    <col min="2" max="2" width="10" style="216" customWidth="1"/>
    <col min="3" max="3" width="9.75" style="216" customWidth="1"/>
    <col min="4" max="4" width="12.5" style="216" customWidth="1"/>
    <col min="5" max="5" width="9.625" style="216" customWidth="1"/>
    <col min="6" max="6" width="14.5" style="216" customWidth="1"/>
    <col min="7" max="7" width="11.75" style="205" customWidth="1"/>
    <col min="8" max="8" width="10.25" style="155" customWidth="1"/>
    <col min="9" max="14" width="11.625" style="205" customWidth="1"/>
    <col min="15" max="16384" width="9" style="205"/>
  </cols>
  <sheetData>
    <row r="1" spans="1:14" s="203" customFormat="1" ht="18" customHeight="1">
      <c r="A1" s="138"/>
      <c r="B1" s="215"/>
      <c r="C1" s="215"/>
      <c r="D1" s="139"/>
      <c r="E1" s="215"/>
      <c r="F1" s="139"/>
      <c r="G1" s="211"/>
      <c r="H1" s="138"/>
    </row>
    <row r="2" spans="1:14" s="146" customFormat="1" ht="18" customHeight="1">
      <c r="A2" s="476" t="s">
        <v>186</v>
      </c>
      <c r="B2" s="476"/>
      <c r="C2" s="476"/>
      <c r="D2" s="476"/>
      <c r="E2" s="476"/>
      <c r="F2" s="476"/>
      <c r="G2" s="476"/>
      <c r="H2" s="476" t="s">
        <v>275</v>
      </c>
      <c r="I2" s="476"/>
      <c r="J2" s="476"/>
      <c r="K2" s="476"/>
      <c r="L2" s="476"/>
      <c r="M2" s="476"/>
      <c r="N2" s="476"/>
    </row>
    <row r="3" spans="1:14" s="140" customFormat="1" ht="18" customHeight="1">
      <c r="A3" s="575" t="s">
        <v>257</v>
      </c>
      <c r="B3" s="575"/>
      <c r="C3" s="575"/>
      <c r="D3" s="575"/>
      <c r="E3" s="575"/>
      <c r="F3" s="575"/>
      <c r="G3" s="575"/>
      <c r="H3" s="575" t="s">
        <v>276</v>
      </c>
      <c r="I3" s="575"/>
      <c r="J3" s="575"/>
      <c r="K3" s="575"/>
      <c r="L3" s="575"/>
      <c r="M3" s="575"/>
      <c r="N3" s="575"/>
    </row>
    <row r="4" spans="1:14" s="147" customFormat="1" ht="18" customHeight="1" thickBot="1">
      <c r="A4" s="147" t="s">
        <v>94</v>
      </c>
      <c r="B4" s="142"/>
      <c r="C4" s="142"/>
      <c r="D4" s="212"/>
      <c r="E4" s="142"/>
      <c r="F4" s="173"/>
      <c r="G4" s="173" t="s">
        <v>8</v>
      </c>
      <c r="H4" s="147" t="s">
        <v>7</v>
      </c>
      <c r="N4" s="173" t="s">
        <v>8</v>
      </c>
    </row>
    <row r="5" spans="1:14" s="143" customFormat="1" ht="30" customHeight="1">
      <c r="A5" s="557" t="s">
        <v>274</v>
      </c>
      <c r="B5" s="548" t="s">
        <v>187</v>
      </c>
      <c r="C5" s="577"/>
      <c r="D5" s="577"/>
      <c r="E5" s="577"/>
      <c r="F5" s="577"/>
      <c r="G5" s="577"/>
      <c r="H5" s="557" t="s">
        <v>274</v>
      </c>
      <c r="I5" s="395" t="s">
        <v>95</v>
      </c>
      <c r="J5" s="576"/>
      <c r="K5" s="576"/>
      <c r="L5" s="576"/>
      <c r="M5" s="576"/>
      <c r="N5" s="576"/>
    </row>
    <row r="6" spans="1:14" s="143" customFormat="1" ht="101.25" customHeight="1">
      <c r="A6" s="559"/>
      <c r="B6" s="323"/>
      <c r="C6" s="313" t="s">
        <v>43</v>
      </c>
      <c r="D6" s="311" t="s">
        <v>272</v>
      </c>
      <c r="E6" s="311" t="s">
        <v>200</v>
      </c>
      <c r="F6" s="311" t="s">
        <v>279</v>
      </c>
      <c r="G6" s="313" t="s">
        <v>255</v>
      </c>
      <c r="H6" s="559"/>
      <c r="I6" s="330" t="s">
        <v>278</v>
      </c>
      <c r="J6" s="312" t="s">
        <v>96</v>
      </c>
      <c r="K6" s="311" t="s">
        <v>97</v>
      </c>
      <c r="L6" s="311" t="s">
        <v>136</v>
      </c>
      <c r="M6" s="311" t="s">
        <v>277</v>
      </c>
      <c r="N6" s="313" t="s">
        <v>98</v>
      </c>
    </row>
    <row r="7" spans="1:14" s="143" customFormat="1" ht="20.100000000000001" customHeight="1">
      <c r="A7" s="337">
        <v>2017</v>
      </c>
      <c r="B7" s="80">
        <v>106000</v>
      </c>
      <c r="C7" s="317">
        <v>0</v>
      </c>
      <c r="D7" s="80">
        <v>0</v>
      </c>
      <c r="E7" s="80">
        <v>34000</v>
      </c>
      <c r="F7" s="80">
        <v>2000</v>
      </c>
      <c r="G7" s="80">
        <v>0</v>
      </c>
      <c r="H7" s="337">
        <v>2017</v>
      </c>
      <c r="I7" s="80">
        <v>655</v>
      </c>
      <c r="J7" s="80">
        <v>135</v>
      </c>
      <c r="K7" s="80">
        <v>206.10687022900765</v>
      </c>
      <c r="L7" s="80">
        <v>495</v>
      </c>
      <c r="M7" s="80">
        <v>756</v>
      </c>
      <c r="N7" s="261">
        <v>27.262813522355511</v>
      </c>
    </row>
    <row r="8" spans="1:14" s="149" customFormat="1" ht="20.100000000000001" customHeight="1">
      <c r="A8" s="331">
        <v>2018</v>
      </c>
      <c r="B8" s="80">
        <v>305471</v>
      </c>
      <c r="C8" s="317">
        <v>0</v>
      </c>
      <c r="D8" s="80">
        <v>0</v>
      </c>
      <c r="E8" s="80">
        <v>138471</v>
      </c>
      <c r="F8" s="80">
        <v>7000</v>
      </c>
      <c r="G8" s="80">
        <v>0</v>
      </c>
      <c r="H8" s="331">
        <v>2018</v>
      </c>
      <c r="I8" s="80">
        <v>1494</v>
      </c>
      <c r="J8" s="80">
        <v>305</v>
      </c>
      <c r="K8" s="80">
        <v>204.14993306559572</v>
      </c>
      <c r="L8" s="80">
        <v>20453</v>
      </c>
      <c r="M8" s="80">
        <v>13690.093708165998</v>
      </c>
      <c r="N8" s="261">
        <v>1.4912237813523688</v>
      </c>
    </row>
    <row r="9" spans="1:14" s="149" customFormat="1" ht="20.100000000000001" customHeight="1">
      <c r="A9" s="331">
        <v>2019</v>
      </c>
      <c r="B9" s="80">
        <v>278300</v>
      </c>
      <c r="C9" s="317">
        <v>0</v>
      </c>
      <c r="D9" s="80">
        <v>0</v>
      </c>
      <c r="E9" s="80">
        <v>131000</v>
      </c>
      <c r="F9" s="80">
        <v>6000</v>
      </c>
      <c r="G9" s="80">
        <v>0</v>
      </c>
      <c r="H9" s="331">
        <v>2019</v>
      </c>
      <c r="I9" s="80">
        <v>1467.2189999999998</v>
      </c>
      <c r="J9" s="80">
        <v>284</v>
      </c>
      <c r="K9" s="80">
        <v>193.56346939345798</v>
      </c>
      <c r="L9" s="80">
        <v>9224</v>
      </c>
      <c r="M9" s="80">
        <v>6286.7233862156918</v>
      </c>
      <c r="N9" s="261">
        <v>3.078924544666088</v>
      </c>
    </row>
    <row r="10" spans="1:14" s="149" customFormat="1" ht="20.100000000000001" customHeight="1">
      <c r="A10" s="331">
        <v>2020</v>
      </c>
      <c r="B10" s="80">
        <v>285698</v>
      </c>
      <c r="C10" s="317">
        <v>0</v>
      </c>
      <c r="D10" s="80">
        <v>0</v>
      </c>
      <c r="E10" s="80">
        <v>124273</v>
      </c>
      <c r="F10" s="80">
        <v>4331</v>
      </c>
      <c r="G10" s="80">
        <v>0</v>
      </c>
      <c r="H10" s="331">
        <v>2020</v>
      </c>
      <c r="I10" s="80">
        <v>1452</v>
      </c>
      <c r="J10" s="80">
        <v>285</v>
      </c>
      <c r="K10" s="256">
        <v>196.28099173553721</v>
      </c>
      <c r="L10" s="80">
        <v>8803</v>
      </c>
      <c r="M10" s="112">
        <v>6062.6721763085407</v>
      </c>
      <c r="N10" s="263">
        <v>3.2375326593206863</v>
      </c>
    </row>
    <row r="11" spans="1:14" s="149" customFormat="1" ht="20.100000000000001" customHeight="1">
      <c r="A11" s="332">
        <v>2021</v>
      </c>
      <c r="B11" s="102">
        <f>SUM(B13:B22)</f>
        <v>294657</v>
      </c>
      <c r="C11" s="102">
        <f t="shared" ref="C11:G11" si="0">SUM(C13:C22)</f>
        <v>162747</v>
      </c>
      <c r="D11" s="102">
        <f t="shared" si="0"/>
        <v>57046</v>
      </c>
      <c r="E11" s="102">
        <f t="shared" si="0"/>
        <v>70392</v>
      </c>
      <c r="F11" s="102">
        <f t="shared" si="0"/>
        <v>4472</v>
      </c>
      <c r="G11" s="102">
        <f t="shared" si="0"/>
        <v>0</v>
      </c>
      <c r="H11" s="332">
        <v>2021</v>
      </c>
      <c r="I11" s="102">
        <f>SUM(I13:I22)</f>
        <v>1488</v>
      </c>
      <c r="J11" s="102">
        <f t="shared" ref="J11" si="1">SUM(J13:J22)</f>
        <v>303</v>
      </c>
      <c r="K11" s="257">
        <f>J11/I11*1000</f>
        <v>203.62903225806454</v>
      </c>
      <c r="L11" s="102">
        <v>7626</v>
      </c>
      <c r="M11" s="258">
        <f>L11/I11*1000</f>
        <v>5125</v>
      </c>
      <c r="N11" s="262">
        <f>K11/M11*100</f>
        <v>3.9732494099134548</v>
      </c>
    </row>
    <row r="12" spans="1:14" s="143" customFormat="1" ht="13.5" customHeight="1">
      <c r="A12" s="175"/>
      <c r="B12" s="80"/>
      <c r="C12" s="80"/>
      <c r="D12" s="80"/>
      <c r="E12" s="80"/>
      <c r="F12" s="80"/>
      <c r="G12" s="80"/>
      <c r="H12" s="175"/>
      <c r="I12" s="80"/>
      <c r="J12" s="80"/>
      <c r="K12" s="257"/>
      <c r="L12" s="80"/>
      <c r="M12" s="258"/>
      <c r="N12" s="262"/>
    </row>
    <row r="13" spans="1:14" s="144" customFormat="1" ht="30" customHeight="1">
      <c r="A13" s="346" t="s">
        <v>318</v>
      </c>
      <c r="B13" s="112">
        <f t="shared" ref="B13:B22" si="2">SUM(C13:G13)</f>
        <v>162135</v>
      </c>
      <c r="C13" s="292">
        <v>83031</v>
      </c>
      <c r="D13" s="292">
        <v>36621</v>
      </c>
      <c r="E13" s="292">
        <v>38058</v>
      </c>
      <c r="F13" s="292">
        <v>4425</v>
      </c>
      <c r="G13" s="292">
        <v>0</v>
      </c>
      <c r="H13" s="346" t="s">
        <v>318</v>
      </c>
      <c r="I13" s="294">
        <v>797</v>
      </c>
      <c r="J13" s="292">
        <v>164</v>
      </c>
      <c r="K13" s="256">
        <f>J13/I13*1000</f>
        <v>205.77164366373901</v>
      </c>
      <c r="L13" s="112" t="s">
        <v>126</v>
      </c>
      <c r="M13" s="112" t="s">
        <v>126</v>
      </c>
      <c r="N13" s="112" t="s">
        <v>126</v>
      </c>
    </row>
    <row r="14" spans="1:14" s="144" customFormat="1" ht="30" customHeight="1">
      <c r="A14" s="346" t="s">
        <v>319</v>
      </c>
      <c r="B14" s="112">
        <f t="shared" si="2"/>
        <v>14346</v>
      </c>
      <c r="C14" s="292">
        <v>8493</v>
      </c>
      <c r="D14" s="292">
        <v>1882</v>
      </c>
      <c r="E14" s="292">
        <v>3971</v>
      </c>
      <c r="F14" s="292">
        <v>0</v>
      </c>
      <c r="G14" s="292">
        <v>0</v>
      </c>
      <c r="H14" s="346" t="s">
        <v>319</v>
      </c>
      <c r="I14" s="292">
        <v>77</v>
      </c>
      <c r="J14" s="292">
        <v>16</v>
      </c>
      <c r="K14" s="256">
        <f t="shared" ref="K14:K15" si="3">J14/I14*1000</f>
        <v>207.79220779220782</v>
      </c>
      <c r="L14" s="112" t="s">
        <v>126</v>
      </c>
      <c r="M14" s="112" t="s">
        <v>126</v>
      </c>
      <c r="N14" s="112" t="s">
        <v>126</v>
      </c>
    </row>
    <row r="15" spans="1:14" s="144" customFormat="1" ht="30" customHeight="1">
      <c r="A15" s="347" t="s">
        <v>320</v>
      </c>
      <c r="B15" s="112">
        <f t="shared" si="2"/>
        <v>15636</v>
      </c>
      <c r="C15" s="292">
        <v>12693</v>
      </c>
      <c r="D15" s="292">
        <v>1215</v>
      </c>
      <c r="E15" s="292">
        <v>1728</v>
      </c>
      <c r="F15" s="292">
        <v>0</v>
      </c>
      <c r="G15" s="292">
        <v>0</v>
      </c>
      <c r="H15" s="347" t="s">
        <v>320</v>
      </c>
      <c r="I15" s="292">
        <v>89</v>
      </c>
      <c r="J15" s="292">
        <v>17</v>
      </c>
      <c r="K15" s="256">
        <f t="shared" si="3"/>
        <v>191.01123595505618</v>
      </c>
      <c r="L15" s="112" t="s">
        <v>126</v>
      </c>
      <c r="M15" s="112" t="s">
        <v>126</v>
      </c>
      <c r="N15" s="112" t="s">
        <v>126</v>
      </c>
    </row>
    <row r="16" spans="1:14" s="144" customFormat="1" ht="30" customHeight="1">
      <c r="A16" s="347" t="s">
        <v>321</v>
      </c>
      <c r="B16" s="112">
        <f t="shared" si="2"/>
        <v>0</v>
      </c>
      <c r="C16" s="295">
        <v>0</v>
      </c>
      <c r="D16" s="292">
        <v>0</v>
      </c>
      <c r="E16" s="292">
        <v>0</v>
      </c>
      <c r="F16" s="296">
        <v>0</v>
      </c>
      <c r="G16" s="292">
        <v>0</v>
      </c>
      <c r="H16" s="347" t="s">
        <v>321</v>
      </c>
      <c r="I16" s="292">
        <v>0</v>
      </c>
      <c r="J16" s="292">
        <v>0</v>
      </c>
      <c r="K16" s="256">
        <v>0</v>
      </c>
      <c r="L16" s="112" t="s">
        <v>126</v>
      </c>
      <c r="M16" s="112" t="s">
        <v>126</v>
      </c>
      <c r="N16" s="112" t="s">
        <v>126</v>
      </c>
    </row>
    <row r="17" spans="1:14" s="144" customFormat="1" ht="30" customHeight="1">
      <c r="A17" s="346" t="s">
        <v>322</v>
      </c>
      <c r="B17" s="112">
        <f t="shared" si="2"/>
        <v>46486</v>
      </c>
      <c r="C17" s="292">
        <v>22889</v>
      </c>
      <c r="D17" s="292">
        <v>10733</v>
      </c>
      <c r="E17" s="292">
        <v>12817</v>
      </c>
      <c r="F17" s="292">
        <v>47</v>
      </c>
      <c r="G17" s="292">
        <v>0</v>
      </c>
      <c r="H17" s="346" t="s">
        <v>322</v>
      </c>
      <c r="I17" s="292">
        <v>227</v>
      </c>
      <c r="J17" s="292">
        <v>47</v>
      </c>
      <c r="K17" s="256">
        <f t="shared" ref="K17:K20" si="4">J17/I17*1000</f>
        <v>207.04845814977975</v>
      </c>
      <c r="L17" s="112" t="s">
        <v>126</v>
      </c>
      <c r="M17" s="112" t="s">
        <v>126</v>
      </c>
      <c r="N17" s="112" t="s">
        <v>126</v>
      </c>
    </row>
    <row r="18" spans="1:14" s="144" customFormat="1" ht="30" customHeight="1">
      <c r="A18" s="346" t="s">
        <v>323</v>
      </c>
      <c r="B18" s="112">
        <f t="shared" si="2"/>
        <v>9082</v>
      </c>
      <c r="C18" s="292">
        <v>3835</v>
      </c>
      <c r="D18" s="292">
        <v>1280</v>
      </c>
      <c r="E18" s="292">
        <v>3967</v>
      </c>
      <c r="F18" s="292">
        <v>0</v>
      </c>
      <c r="G18" s="292">
        <v>0</v>
      </c>
      <c r="H18" s="346" t="s">
        <v>323</v>
      </c>
      <c r="I18" s="292">
        <v>41</v>
      </c>
      <c r="J18" s="292">
        <v>10</v>
      </c>
      <c r="K18" s="256">
        <f t="shared" si="4"/>
        <v>243.90243902439025</v>
      </c>
      <c r="L18" s="112" t="s">
        <v>126</v>
      </c>
      <c r="M18" s="112" t="s">
        <v>126</v>
      </c>
      <c r="N18" s="112" t="s">
        <v>126</v>
      </c>
    </row>
    <row r="19" spans="1:14" s="144" customFormat="1" ht="30" customHeight="1">
      <c r="A19" s="346" t="s">
        <v>324</v>
      </c>
      <c r="B19" s="112">
        <f t="shared" si="2"/>
        <v>33209</v>
      </c>
      <c r="C19" s="292">
        <v>22540</v>
      </c>
      <c r="D19" s="292">
        <v>3088</v>
      </c>
      <c r="E19" s="292">
        <v>7581</v>
      </c>
      <c r="F19" s="292">
        <v>0</v>
      </c>
      <c r="G19" s="292">
        <v>0</v>
      </c>
      <c r="H19" s="346" t="s">
        <v>324</v>
      </c>
      <c r="I19" s="292">
        <v>183</v>
      </c>
      <c r="J19" s="292">
        <v>34</v>
      </c>
      <c r="K19" s="256">
        <f t="shared" si="4"/>
        <v>185.79234972677597</v>
      </c>
      <c r="L19" s="112" t="s">
        <v>126</v>
      </c>
      <c r="M19" s="112" t="s">
        <v>126</v>
      </c>
      <c r="N19" s="112" t="s">
        <v>126</v>
      </c>
    </row>
    <row r="20" spans="1:14" s="144" customFormat="1" ht="30" customHeight="1">
      <c r="A20" s="346" t="s">
        <v>327</v>
      </c>
      <c r="B20" s="112">
        <f t="shared" si="2"/>
        <v>6505</v>
      </c>
      <c r="C20" s="292">
        <v>3712</v>
      </c>
      <c r="D20" s="292">
        <v>1192</v>
      </c>
      <c r="E20" s="292">
        <v>1601</v>
      </c>
      <c r="F20" s="292">
        <v>0</v>
      </c>
      <c r="G20" s="292">
        <v>0</v>
      </c>
      <c r="H20" s="346" t="s">
        <v>327</v>
      </c>
      <c r="I20" s="292">
        <v>34</v>
      </c>
      <c r="J20" s="292">
        <v>7</v>
      </c>
      <c r="K20" s="256">
        <f t="shared" si="4"/>
        <v>205.88235294117646</v>
      </c>
      <c r="L20" s="112" t="s">
        <v>126</v>
      </c>
      <c r="M20" s="112" t="s">
        <v>126</v>
      </c>
      <c r="N20" s="112" t="s">
        <v>126</v>
      </c>
    </row>
    <row r="21" spans="1:14" s="144" customFormat="1" ht="30" customHeight="1">
      <c r="A21" s="346" t="s">
        <v>325</v>
      </c>
      <c r="B21" s="112">
        <f t="shared" si="2"/>
        <v>0</v>
      </c>
      <c r="C21" s="295">
        <v>0</v>
      </c>
      <c r="D21" s="292">
        <v>0</v>
      </c>
      <c r="E21" s="292">
        <v>0</v>
      </c>
      <c r="F21" s="296">
        <v>0</v>
      </c>
      <c r="G21" s="292">
        <v>0</v>
      </c>
      <c r="H21" s="346" t="s">
        <v>325</v>
      </c>
      <c r="I21" s="292">
        <v>0</v>
      </c>
      <c r="J21" s="292">
        <v>0</v>
      </c>
      <c r="K21" s="256">
        <v>0</v>
      </c>
      <c r="L21" s="112" t="s">
        <v>126</v>
      </c>
      <c r="M21" s="112" t="s">
        <v>126</v>
      </c>
      <c r="N21" s="112" t="s">
        <v>126</v>
      </c>
    </row>
    <row r="22" spans="1:14" s="144" customFormat="1" ht="30" customHeight="1" thickBot="1">
      <c r="A22" s="348" t="s">
        <v>326</v>
      </c>
      <c r="B22" s="252">
        <f t="shared" si="2"/>
        <v>7258</v>
      </c>
      <c r="C22" s="293">
        <v>5554</v>
      </c>
      <c r="D22" s="293">
        <v>1035</v>
      </c>
      <c r="E22" s="293">
        <v>669</v>
      </c>
      <c r="F22" s="293">
        <v>0</v>
      </c>
      <c r="G22" s="293">
        <v>0</v>
      </c>
      <c r="H22" s="348" t="s">
        <v>326</v>
      </c>
      <c r="I22" s="293">
        <v>40</v>
      </c>
      <c r="J22" s="293">
        <v>8</v>
      </c>
      <c r="K22" s="326">
        <f t="shared" ref="K22" si="5">J22/I22*1000</f>
        <v>200</v>
      </c>
      <c r="L22" s="252" t="s">
        <v>126</v>
      </c>
      <c r="M22" s="252" t="s">
        <v>126</v>
      </c>
      <c r="N22" s="252" t="s">
        <v>126</v>
      </c>
    </row>
    <row r="23" spans="1:14" s="143" customFormat="1" ht="12" customHeight="1">
      <c r="A23" s="177" t="s">
        <v>141</v>
      </c>
      <c r="B23" s="317"/>
      <c r="C23" s="324"/>
      <c r="D23" s="324"/>
      <c r="E23" s="201"/>
      <c r="G23" s="197" t="s">
        <v>142</v>
      </c>
      <c r="H23" s="177" t="s">
        <v>141</v>
      </c>
      <c r="N23" s="197" t="s">
        <v>142</v>
      </c>
    </row>
    <row r="24" spans="1:14" s="143" customFormat="1" ht="12" customHeight="1">
      <c r="A24" s="179" t="s">
        <v>245</v>
      </c>
      <c r="C24" s="180"/>
      <c r="D24" s="180"/>
      <c r="E24" s="180"/>
      <c r="F24" s="154"/>
      <c r="H24" s="179" t="s">
        <v>245</v>
      </c>
    </row>
    <row r="25" spans="1:14" s="143" customFormat="1" ht="12" customHeight="1">
      <c r="A25" s="310" t="s">
        <v>244</v>
      </c>
      <c r="B25" s="180"/>
      <c r="C25" s="180"/>
      <c r="D25" s="180"/>
      <c r="E25" s="180"/>
      <c r="F25" s="180"/>
      <c r="H25" s="310" t="s">
        <v>244</v>
      </c>
    </row>
    <row r="26" spans="1:14" s="171" customFormat="1" ht="16.5" customHeight="1">
      <c r="A26" s="170"/>
      <c r="B26" s="324"/>
      <c r="C26" s="325"/>
      <c r="D26" s="325"/>
      <c r="E26" s="325"/>
      <c r="F26" s="325"/>
      <c r="H26" s="170"/>
      <c r="I26" s="178"/>
    </row>
    <row r="27" spans="1:14" s="143" customFormat="1" ht="11.25">
      <c r="A27" s="153"/>
      <c r="B27" s="154"/>
      <c r="C27" s="154"/>
      <c r="D27" s="154"/>
      <c r="E27" s="154"/>
      <c r="F27" s="154"/>
      <c r="H27" s="153"/>
    </row>
    <row r="28" spans="1:14" s="143" customFormat="1" ht="11.25">
      <c r="A28" s="153"/>
      <c r="B28" s="154"/>
      <c r="C28" s="154"/>
      <c r="D28" s="154"/>
      <c r="E28" s="154"/>
      <c r="F28" s="154"/>
      <c r="H28" s="153"/>
    </row>
    <row r="29" spans="1:14" s="143" customFormat="1" ht="11.25">
      <c r="A29" s="153"/>
      <c r="B29" s="154"/>
      <c r="C29" s="154"/>
      <c r="D29" s="154"/>
      <c r="E29" s="154"/>
      <c r="F29" s="154"/>
      <c r="H29" s="153"/>
    </row>
    <row r="30" spans="1:14" s="143" customFormat="1" ht="11.25">
      <c r="A30" s="153"/>
      <c r="B30" s="154"/>
      <c r="C30" s="154"/>
      <c r="D30" s="154"/>
      <c r="E30" s="154"/>
      <c r="F30" s="154"/>
      <c r="H30" s="153"/>
    </row>
    <row r="31" spans="1:14" s="143" customFormat="1" ht="11.25">
      <c r="A31" s="153"/>
      <c r="B31" s="154"/>
      <c r="C31" s="154"/>
      <c r="D31" s="154"/>
      <c r="E31" s="154"/>
      <c r="F31" s="154"/>
      <c r="H31" s="153"/>
    </row>
    <row r="32" spans="1:14" s="143" customFormat="1" ht="11.25">
      <c r="A32" s="153"/>
      <c r="B32" s="154"/>
      <c r="C32" s="154"/>
      <c r="D32" s="154"/>
      <c r="E32" s="154"/>
      <c r="F32" s="154"/>
      <c r="H32" s="153"/>
    </row>
    <row r="33" spans="1:8" s="143" customFormat="1" ht="11.25">
      <c r="A33" s="153"/>
      <c r="B33" s="154"/>
      <c r="C33" s="154"/>
      <c r="D33" s="154"/>
      <c r="E33" s="154"/>
      <c r="F33" s="154"/>
      <c r="H33" s="153"/>
    </row>
    <row r="34" spans="1:8" s="143" customFormat="1" ht="11.25">
      <c r="A34" s="153"/>
      <c r="B34" s="154"/>
      <c r="C34" s="154"/>
      <c r="D34" s="154"/>
      <c r="E34" s="154"/>
      <c r="F34" s="154"/>
      <c r="H34" s="153"/>
    </row>
    <row r="35" spans="1:8" s="143" customFormat="1" ht="11.25">
      <c r="A35" s="153"/>
      <c r="B35" s="154"/>
      <c r="C35" s="154"/>
      <c r="D35" s="154"/>
      <c r="E35" s="154"/>
      <c r="F35" s="154"/>
      <c r="H35" s="153"/>
    </row>
    <row r="36" spans="1:8" s="143" customFormat="1" ht="11.25">
      <c r="A36" s="153"/>
      <c r="B36" s="154"/>
      <c r="C36" s="154"/>
      <c r="D36" s="154"/>
      <c r="E36" s="154"/>
      <c r="F36" s="154"/>
      <c r="H36" s="153"/>
    </row>
    <row r="37" spans="1:8" s="143" customFormat="1" ht="11.25">
      <c r="A37" s="153"/>
      <c r="B37" s="154"/>
      <c r="C37" s="154"/>
      <c r="D37" s="154"/>
      <c r="E37" s="154"/>
      <c r="F37" s="154"/>
      <c r="H37" s="153"/>
    </row>
    <row r="38" spans="1:8" s="143" customFormat="1" ht="11.25">
      <c r="A38" s="153"/>
      <c r="B38" s="154"/>
      <c r="C38" s="154"/>
      <c r="D38" s="154"/>
      <c r="E38" s="154"/>
      <c r="F38" s="154"/>
      <c r="H38" s="153"/>
    </row>
    <row r="39" spans="1:8" s="143" customFormat="1" ht="11.25">
      <c r="A39" s="153"/>
      <c r="B39" s="154"/>
      <c r="C39" s="154"/>
      <c r="D39" s="154"/>
      <c r="E39" s="154"/>
      <c r="F39" s="154"/>
      <c r="H39" s="153"/>
    </row>
    <row r="40" spans="1:8" s="143" customFormat="1" ht="11.25">
      <c r="A40" s="153"/>
      <c r="B40" s="154"/>
      <c r="C40" s="154"/>
      <c r="D40" s="154"/>
      <c r="E40" s="154"/>
      <c r="F40" s="154"/>
      <c r="H40" s="153"/>
    </row>
    <row r="41" spans="1:8" s="143" customFormat="1" ht="11.25">
      <c r="A41" s="153"/>
      <c r="B41" s="154"/>
      <c r="C41" s="154"/>
      <c r="D41" s="154"/>
      <c r="E41" s="154"/>
      <c r="F41" s="154"/>
      <c r="H41" s="153"/>
    </row>
    <row r="42" spans="1:8" s="143" customFormat="1" ht="11.25">
      <c r="A42" s="153"/>
      <c r="B42" s="154"/>
      <c r="C42" s="154"/>
      <c r="D42" s="154"/>
      <c r="E42" s="154"/>
      <c r="F42" s="154"/>
      <c r="H42" s="153"/>
    </row>
    <row r="43" spans="1:8" s="143" customFormat="1" ht="11.25">
      <c r="A43" s="153"/>
      <c r="B43" s="154"/>
      <c r="C43" s="154"/>
      <c r="D43" s="154"/>
      <c r="E43" s="154"/>
      <c r="F43" s="154"/>
      <c r="H43" s="153"/>
    </row>
    <row r="44" spans="1:8" s="143" customFormat="1" ht="11.25">
      <c r="A44" s="153"/>
      <c r="B44" s="154"/>
      <c r="C44" s="154"/>
      <c r="D44" s="154"/>
      <c r="E44" s="154"/>
      <c r="F44" s="154"/>
      <c r="H44" s="153"/>
    </row>
    <row r="45" spans="1:8" s="143" customFormat="1" ht="11.25">
      <c r="A45" s="153"/>
      <c r="B45" s="154"/>
      <c r="C45" s="154"/>
      <c r="D45" s="154"/>
      <c r="E45" s="154"/>
      <c r="F45" s="154"/>
      <c r="H45" s="153"/>
    </row>
    <row r="46" spans="1:8" s="143" customFormat="1" ht="11.25">
      <c r="A46" s="153"/>
      <c r="B46" s="154"/>
      <c r="C46" s="154"/>
      <c r="D46" s="154"/>
      <c r="E46" s="154"/>
      <c r="F46" s="154"/>
      <c r="H46" s="153"/>
    </row>
    <row r="47" spans="1:8" s="143" customFormat="1" ht="11.25">
      <c r="A47" s="153"/>
      <c r="B47" s="154"/>
      <c r="C47" s="154"/>
      <c r="D47" s="154"/>
      <c r="E47" s="154"/>
      <c r="F47" s="154"/>
      <c r="H47" s="153"/>
    </row>
    <row r="48" spans="1:8" s="143" customFormat="1" ht="11.25">
      <c r="A48" s="153"/>
      <c r="B48" s="154"/>
      <c r="C48" s="154"/>
      <c r="D48" s="154"/>
      <c r="E48" s="154"/>
      <c r="F48" s="154"/>
      <c r="H48" s="153"/>
    </row>
    <row r="49" spans="1:8" s="143" customFormat="1" ht="11.25">
      <c r="A49" s="153"/>
      <c r="B49" s="154"/>
      <c r="C49" s="154"/>
      <c r="D49" s="154"/>
      <c r="E49" s="154"/>
      <c r="F49" s="154"/>
      <c r="H49" s="153"/>
    </row>
    <row r="50" spans="1:8" s="143" customFormat="1" ht="11.25">
      <c r="A50" s="153"/>
      <c r="B50" s="154"/>
      <c r="C50" s="154"/>
      <c r="D50" s="154"/>
      <c r="E50" s="154"/>
      <c r="F50" s="154"/>
      <c r="H50" s="153"/>
    </row>
    <row r="51" spans="1:8" s="143" customFormat="1" ht="11.25">
      <c r="A51" s="153"/>
      <c r="B51" s="154"/>
      <c r="C51" s="154"/>
      <c r="D51" s="154"/>
      <c r="E51" s="154"/>
      <c r="F51" s="154"/>
      <c r="H51" s="153"/>
    </row>
    <row r="52" spans="1:8" s="143" customFormat="1" ht="11.25">
      <c r="A52" s="153"/>
      <c r="B52" s="154"/>
      <c r="C52" s="154"/>
      <c r="D52" s="154"/>
      <c r="E52" s="154"/>
      <c r="F52" s="154"/>
      <c r="H52" s="153"/>
    </row>
    <row r="53" spans="1:8" s="143" customFormat="1" ht="11.25">
      <c r="A53" s="153"/>
      <c r="B53" s="154"/>
      <c r="C53" s="154"/>
      <c r="D53" s="154"/>
      <c r="E53" s="154"/>
      <c r="F53" s="154"/>
      <c r="H53" s="153"/>
    </row>
    <row r="54" spans="1:8" s="143" customFormat="1" ht="11.25">
      <c r="A54" s="153"/>
      <c r="B54" s="154"/>
      <c r="C54" s="154"/>
      <c r="D54" s="154"/>
      <c r="E54" s="154"/>
      <c r="F54" s="154"/>
      <c r="H54" s="153"/>
    </row>
    <row r="55" spans="1:8" s="143" customFormat="1" ht="11.25">
      <c r="A55" s="153"/>
      <c r="B55" s="154"/>
      <c r="C55" s="154"/>
      <c r="D55" s="154"/>
      <c r="E55" s="154"/>
      <c r="F55" s="154"/>
      <c r="H55" s="153"/>
    </row>
    <row r="56" spans="1:8" s="143" customFormat="1" ht="11.25">
      <c r="A56" s="153"/>
      <c r="B56" s="154"/>
      <c r="C56" s="154"/>
      <c r="D56" s="154"/>
      <c r="E56" s="154"/>
      <c r="F56" s="154"/>
      <c r="H56" s="153"/>
    </row>
    <row r="57" spans="1:8" s="143" customFormat="1" ht="11.25">
      <c r="A57" s="153"/>
      <c r="B57" s="154"/>
      <c r="C57" s="154"/>
      <c r="D57" s="154"/>
      <c r="E57" s="154"/>
      <c r="F57" s="154"/>
      <c r="H57" s="153"/>
    </row>
    <row r="58" spans="1:8" s="143" customFormat="1" ht="11.25">
      <c r="A58" s="153"/>
      <c r="B58" s="154"/>
      <c r="C58" s="154"/>
      <c r="D58" s="154"/>
      <c r="E58" s="154"/>
      <c r="F58" s="154"/>
      <c r="H58" s="153"/>
    </row>
    <row r="59" spans="1:8" s="143" customFormat="1" ht="11.25">
      <c r="A59" s="153"/>
      <c r="B59" s="154"/>
      <c r="C59" s="154"/>
      <c r="D59" s="154"/>
      <c r="E59" s="154"/>
      <c r="F59" s="154"/>
      <c r="H59" s="153"/>
    </row>
    <row r="60" spans="1:8" s="143" customFormat="1" ht="11.25">
      <c r="A60" s="153"/>
      <c r="B60" s="154"/>
      <c r="C60" s="154"/>
      <c r="D60" s="154"/>
      <c r="E60" s="154"/>
      <c r="F60" s="154"/>
      <c r="H60" s="153"/>
    </row>
  </sheetData>
  <mergeCells count="8">
    <mergeCell ref="H2:N2"/>
    <mergeCell ref="H3:N3"/>
    <mergeCell ref="I5:N5"/>
    <mergeCell ref="A2:G2"/>
    <mergeCell ref="A3:G3"/>
    <mergeCell ref="A5:A6"/>
    <mergeCell ref="H5:H6"/>
    <mergeCell ref="B5:G5"/>
  </mergeCells>
  <phoneticPr fontId="10" type="noConversion"/>
  <pageMargins left="0.78740157480314965" right="0.78740157480314965" top="1.7716535433070868" bottom="0.78740157480314965" header="0.39370078740157483" footer="0.39370078740157483"/>
  <pageSetup paperSize="9" scale="81" pageOrder="overThenDown" orientation="portrait" verticalDpi="300" r:id="rId1"/>
  <headerFooter alignWithMargins="0"/>
  <colBreaks count="2" manualBreakCount="2">
    <brk id="7" max="24" man="1"/>
    <brk id="14" max="2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AD29"/>
  <sheetViews>
    <sheetView showGridLines="0" view="pageBreakPreview" workbookViewId="0">
      <selection activeCell="A5" sqref="A5:A8"/>
    </sheetView>
  </sheetViews>
  <sheetFormatPr defaultColWidth="9" defaultRowHeight="11.25"/>
  <cols>
    <col min="1" max="1" width="10.25" style="184" customWidth="1"/>
    <col min="2" max="4" width="9.625" style="184" customWidth="1"/>
    <col min="5" max="5" width="8.625" style="184" customWidth="1"/>
    <col min="6" max="6" width="8.375" style="184" customWidth="1"/>
    <col min="7" max="8" width="9.625" style="184" customWidth="1"/>
    <col min="9" max="9" width="7.875" style="184" customWidth="1"/>
    <col min="10" max="10" width="7.25" style="184" customWidth="1"/>
    <col min="11" max="17" width="9.625" style="184" customWidth="1"/>
    <col min="18" max="18" width="7.75" style="184" customWidth="1"/>
    <col min="19" max="19" width="7.625" style="184" customWidth="1"/>
    <col min="20" max="20" width="9.25" style="184" customWidth="1"/>
    <col min="21" max="21" width="7.75" style="184" customWidth="1"/>
    <col min="22" max="22" width="7.25" style="184" customWidth="1"/>
    <col min="23" max="23" width="6.875" style="184" customWidth="1"/>
    <col min="24" max="26" width="8.625" style="184" customWidth="1"/>
    <col min="27" max="27" width="9.875" style="184" customWidth="1"/>
    <col min="28" max="16384" width="9" style="184"/>
  </cols>
  <sheetData>
    <row r="1" spans="1:27" s="182" customFormat="1" ht="18" customHeight="1">
      <c r="A1" s="145"/>
      <c r="B1" s="145"/>
      <c r="C1" s="215"/>
      <c r="D1" s="215"/>
      <c r="E1" s="139"/>
      <c r="F1" s="215"/>
      <c r="G1" s="215"/>
      <c r="H1" s="215"/>
      <c r="I1" s="139"/>
      <c r="J1" s="139"/>
      <c r="K1" s="181"/>
      <c r="L1" s="181"/>
      <c r="M1" s="181"/>
      <c r="O1" s="441"/>
      <c r="P1" s="441"/>
      <c r="Q1" s="441"/>
      <c r="R1" s="595"/>
      <c r="S1" s="595"/>
      <c r="T1" s="139"/>
      <c r="U1" s="215"/>
      <c r="V1" s="215"/>
      <c r="W1" s="215"/>
      <c r="X1" s="181"/>
      <c r="Y1" s="181"/>
      <c r="Z1" s="181"/>
      <c r="AA1" s="139"/>
    </row>
    <row r="2" spans="1:27" s="183" customFormat="1" ht="18" customHeight="1">
      <c r="A2" s="476" t="s">
        <v>99</v>
      </c>
      <c r="B2" s="476"/>
      <c r="C2" s="476"/>
      <c r="D2" s="476"/>
      <c r="E2" s="476"/>
      <c r="F2" s="476"/>
      <c r="G2" s="476"/>
      <c r="H2" s="476"/>
      <c r="I2" s="476"/>
      <c r="J2" s="581" t="s">
        <v>284</v>
      </c>
      <c r="K2" s="581"/>
      <c r="L2" s="581"/>
      <c r="M2" s="581"/>
      <c r="N2" s="581"/>
      <c r="O2" s="581"/>
      <c r="P2" s="581"/>
      <c r="Q2" s="581"/>
      <c r="R2" s="476" t="s">
        <v>329</v>
      </c>
      <c r="S2" s="476"/>
      <c r="T2" s="476"/>
      <c r="U2" s="476"/>
      <c r="V2" s="476"/>
      <c r="W2" s="476"/>
      <c r="X2" s="476"/>
      <c r="Y2" s="476"/>
      <c r="Z2" s="476"/>
      <c r="AA2" s="476"/>
    </row>
    <row r="3" spans="1:27" s="183" customFormat="1" ht="18" customHeight="1">
      <c r="A3" s="575" t="s">
        <v>283</v>
      </c>
      <c r="B3" s="575"/>
      <c r="C3" s="575"/>
      <c r="D3" s="575"/>
      <c r="E3" s="575"/>
      <c r="F3" s="575"/>
      <c r="G3" s="575"/>
      <c r="H3" s="575"/>
      <c r="I3" s="575"/>
      <c r="J3" s="476"/>
      <c r="K3" s="476"/>
      <c r="L3" s="476"/>
      <c r="M3" s="476"/>
      <c r="N3" s="476"/>
      <c r="O3" s="476"/>
      <c r="P3" s="476"/>
      <c r="Q3" s="476"/>
      <c r="R3" s="586"/>
      <c r="S3" s="586"/>
      <c r="T3" s="586"/>
      <c r="U3" s="586"/>
      <c r="V3" s="586"/>
      <c r="W3" s="586"/>
      <c r="X3" s="586"/>
      <c r="Y3" s="586"/>
      <c r="Z3" s="586"/>
      <c r="AA3" s="349"/>
    </row>
    <row r="4" spans="1:27" s="183" customFormat="1" ht="18" customHeight="1" thickBot="1">
      <c r="A4" s="147" t="s">
        <v>100</v>
      </c>
      <c r="B4" s="142"/>
      <c r="C4" s="142"/>
      <c r="D4" s="142"/>
      <c r="E4" s="212"/>
      <c r="F4" s="142"/>
      <c r="G4" s="142"/>
      <c r="H4" s="147"/>
      <c r="I4" s="316" t="s">
        <v>101</v>
      </c>
      <c r="J4" s="147" t="s">
        <v>100</v>
      </c>
      <c r="K4" s="147"/>
      <c r="L4" s="184"/>
      <c r="M4" s="185"/>
      <c r="O4" s="184"/>
      <c r="P4" s="142"/>
      <c r="Q4" s="142"/>
      <c r="R4" s="150"/>
      <c r="S4" s="174"/>
      <c r="T4" s="200"/>
      <c r="U4" s="174"/>
      <c r="V4" s="174"/>
      <c r="W4" s="150"/>
      <c r="X4" s="185"/>
      <c r="Y4" s="185"/>
      <c r="Z4" s="316"/>
      <c r="AA4" s="316" t="s">
        <v>101</v>
      </c>
    </row>
    <row r="5" spans="1:27" s="183" customFormat="1" ht="31.5" customHeight="1">
      <c r="A5" s="592" t="s">
        <v>281</v>
      </c>
      <c r="B5" s="592" t="s">
        <v>53</v>
      </c>
      <c r="C5" s="588" t="s">
        <v>188</v>
      </c>
      <c r="D5" s="588" t="s">
        <v>189</v>
      </c>
      <c r="E5" s="590" t="s">
        <v>102</v>
      </c>
      <c r="F5" s="591"/>
      <c r="G5" s="591"/>
      <c r="H5" s="591"/>
      <c r="I5" s="591"/>
      <c r="J5" s="592" t="s">
        <v>287</v>
      </c>
      <c r="K5" s="578" t="s">
        <v>282</v>
      </c>
      <c r="L5" s="592"/>
      <c r="M5" s="590" t="s">
        <v>280</v>
      </c>
      <c r="N5" s="591"/>
      <c r="O5" s="591"/>
      <c r="P5" s="591"/>
      <c r="Q5" s="591"/>
      <c r="R5" s="591" t="s">
        <v>280</v>
      </c>
      <c r="S5" s="591"/>
      <c r="T5" s="591"/>
      <c r="U5" s="591"/>
      <c r="V5" s="591"/>
      <c r="W5" s="594"/>
      <c r="X5" s="588" t="s">
        <v>190</v>
      </c>
      <c r="Y5" s="588" t="s">
        <v>191</v>
      </c>
      <c r="Z5" s="588" t="s">
        <v>316</v>
      </c>
      <c r="AA5" s="578" t="s">
        <v>52</v>
      </c>
    </row>
    <row r="6" spans="1:27" s="183" customFormat="1" ht="32.25" customHeight="1">
      <c r="A6" s="593"/>
      <c r="B6" s="582"/>
      <c r="C6" s="584"/>
      <c r="D6" s="584"/>
      <c r="E6" s="584" t="s">
        <v>103</v>
      </c>
      <c r="F6" s="584" t="s">
        <v>53</v>
      </c>
      <c r="G6" s="584" t="s">
        <v>188</v>
      </c>
      <c r="H6" s="584" t="s">
        <v>54</v>
      </c>
      <c r="I6" s="579"/>
      <c r="J6" s="593"/>
      <c r="K6" s="582" t="s">
        <v>104</v>
      </c>
      <c r="L6" s="584" t="s">
        <v>55</v>
      </c>
      <c r="M6" s="582" t="s">
        <v>103</v>
      </c>
      <c r="N6" s="600" t="s">
        <v>234</v>
      </c>
      <c r="O6" s="600"/>
      <c r="P6" s="600"/>
      <c r="Q6" s="600"/>
      <c r="R6" s="601" t="s">
        <v>235</v>
      </c>
      <c r="S6" s="601"/>
      <c r="T6" s="601"/>
      <c r="U6" s="601"/>
      <c r="V6" s="601"/>
      <c r="W6" s="601"/>
      <c r="X6" s="589"/>
      <c r="Y6" s="589"/>
      <c r="Z6" s="589"/>
      <c r="AA6" s="579"/>
    </row>
    <row r="7" spans="1:27" s="183" customFormat="1" ht="28.5" customHeight="1">
      <c r="A7" s="593"/>
      <c r="B7" s="582"/>
      <c r="C7" s="584"/>
      <c r="D7" s="584"/>
      <c r="E7" s="584"/>
      <c r="F7" s="584"/>
      <c r="G7" s="584"/>
      <c r="H7" s="584" t="s">
        <v>259</v>
      </c>
      <c r="I7" s="598" t="s">
        <v>260</v>
      </c>
      <c r="J7" s="593"/>
      <c r="K7" s="582"/>
      <c r="L7" s="584"/>
      <c r="M7" s="582"/>
      <c r="N7" s="582" t="s">
        <v>105</v>
      </c>
      <c r="O7" s="582" t="s">
        <v>188</v>
      </c>
      <c r="P7" s="584" t="s">
        <v>106</v>
      </c>
      <c r="Q7" s="579"/>
      <c r="R7" s="582" t="s">
        <v>107</v>
      </c>
      <c r="S7" s="584" t="s">
        <v>108</v>
      </c>
      <c r="T7" s="598" t="s">
        <v>54</v>
      </c>
      <c r="U7" s="582"/>
      <c r="V7" s="584" t="s">
        <v>113</v>
      </c>
      <c r="W7" s="584" t="s">
        <v>55</v>
      </c>
      <c r="X7" s="589"/>
      <c r="Y7" s="589"/>
      <c r="Z7" s="589"/>
      <c r="AA7" s="579"/>
    </row>
    <row r="8" spans="1:27" s="183" customFormat="1" ht="50.25" customHeight="1" thickBot="1">
      <c r="A8" s="583"/>
      <c r="B8" s="597"/>
      <c r="C8" s="585"/>
      <c r="D8" s="585"/>
      <c r="E8" s="585"/>
      <c r="F8" s="585"/>
      <c r="G8" s="585"/>
      <c r="H8" s="585"/>
      <c r="I8" s="599"/>
      <c r="J8" s="583"/>
      <c r="K8" s="583"/>
      <c r="L8" s="585"/>
      <c r="M8" s="597"/>
      <c r="N8" s="583"/>
      <c r="O8" s="583"/>
      <c r="P8" s="320" t="s">
        <v>259</v>
      </c>
      <c r="Q8" s="318" t="s">
        <v>260</v>
      </c>
      <c r="R8" s="583"/>
      <c r="S8" s="587"/>
      <c r="T8" s="309" t="s">
        <v>259</v>
      </c>
      <c r="U8" s="309" t="s">
        <v>260</v>
      </c>
      <c r="V8" s="587"/>
      <c r="W8" s="587"/>
      <c r="X8" s="587"/>
      <c r="Y8" s="587"/>
      <c r="Z8" s="587"/>
      <c r="AA8" s="580"/>
    </row>
    <row r="9" spans="1:27" s="187" customFormat="1" ht="20.100000000000001" customHeight="1">
      <c r="A9" s="186">
        <v>2017</v>
      </c>
      <c r="B9" s="299">
        <v>162834</v>
      </c>
      <c r="C9" s="299">
        <v>122172</v>
      </c>
      <c r="D9" s="300">
        <v>75.02855668963484</v>
      </c>
      <c r="E9" s="302">
        <v>0</v>
      </c>
      <c r="F9" s="302">
        <v>0</v>
      </c>
      <c r="G9" s="302">
        <v>0</v>
      </c>
      <c r="H9" s="302">
        <v>0</v>
      </c>
      <c r="I9" s="302">
        <v>0</v>
      </c>
      <c r="J9" s="186">
        <v>2017</v>
      </c>
      <c r="K9" s="302">
        <v>0</v>
      </c>
      <c r="L9" s="302">
        <v>0</v>
      </c>
      <c r="M9" s="301">
        <v>8.2000000000000011</v>
      </c>
      <c r="N9" s="299">
        <v>136645</v>
      </c>
      <c r="O9" s="299">
        <v>95983</v>
      </c>
      <c r="P9" s="306">
        <v>0</v>
      </c>
      <c r="Q9" s="299">
        <v>95983</v>
      </c>
      <c r="R9" s="299">
        <v>26189</v>
      </c>
      <c r="S9" s="299">
        <v>26189</v>
      </c>
      <c r="T9" s="302">
        <v>0</v>
      </c>
      <c r="U9" s="302">
        <v>0</v>
      </c>
      <c r="V9" s="299">
        <v>26189</v>
      </c>
      <c r="W9" s="307">
        <v>0</v>
      </c>
      <c r="X9" s="299">
        <v>2414</v>
      </c>
      <c r="Y9" s="299">
        <v>5233</v>
      </c>
      <c r="Z9" s="307">
        <v>0</v>
      </c>
      <c r="AA9" s="186">
        <v>2017</v>
      </c>
    </row>
    <row r="10" spans="1:27" s="188" customFormat="1" ht="20.100000000000001" customHeight="1">
      <c r="A10" s="186">
        <v>2018</v>
      </c>
      <c r="B10" s="299">
        <v>162834</v>
      </c>
      <c r="C10" s="299">
        <v>122172</v>
      </c>
      <c r="D10" s="301">
        <v>75.02855668963484</v>
      </c>
      <c r="E10" s="302">
        <v>0</v>
      </c>
      <c r="F10" s="302">
        <v>0</v>
      </c>
      <c r="G10" s="302">
        <v>0</v>
      </c>
      <c r="H10" s="302">
        <v>0</v>
      </c>
      <c r="I10" s="302">
        <v>0</v>
      </c>
      <c r="J10" s="186">
        <v>2018</v>
      </c>
      <c r="K10" s="302">
        <v>0</v>
      </c>
      <c r="L10" s="302">
        <v>0</v>
      </c>
      <c r="M10" s="301">
        <v>8.4600000000000009</v>
      </c>
      <c r="N10" s="299">
        <v>136645</v>
      </c>
      <c r="O10" s="299">
        <v>95983</v>
      </c>
      <c r="P10" s="306">
        <v>0</v>
      </c>
      <c r="Q10" s="299">
        <v>95983</v>
      </c>
      <c r="R10" s="299">
        <v>26189</v>
      </c>
      <c r="S10" s="299">
        <v>26189</v>
      </c>
      <c r="T10" s="302">
        <v>0</v>
      </c>
      <c r="U10" s="302">
        <v>0</v>
      </c>
      <c r="V10" s="299">
        <v>26189</v>
      </c>
      <c r="W10" s="307">
        <v>0</v>
      </c>
      <c r="X10" s="299">
        <v>4345</v>
      </c>
      <c r="Y10" s="299">
        <v>14535</v>
      </c>
      <c r="Z10" s="307">
        <v>0</v>
      </c>
      <c r="AA10" s="186">
        <v>2018</v>
      </c>
    </row>
    <row r="11" spans="1:27" s="188" customFormat="1" ht="20.100000000000001" customHeight="1">
      <c r="A11" s="186">
        <v>2019</v>
      </c>
      <c r="B11" s="299">
        <v>165481</v>
      </c>
      <c r="C11" s="299">
        <v>124819</v>
      </c>
      <c r="D11" s="301">
        <v>75.427994754684818</v>
      </c>
      <c r="E11" s="302">
        <v>0</v>
      </c>
      <c r="F11" s="302">
        <v>0</v>
      </c>
      <c r="G11" s="302">
        <v>0</v>
      </c>
      <c r="H11" s="302">
        <v>0</v>
      </c>
      <c r="I11" s="302">
        <v>0</v>
      </c>
      <c r="J11" s="186">
        <v>2019</v>
      </c>
      <c r="K11" s="302">
        <v>0</v>
      </c>
      <c r="L11" s="302">
        <v>0</v>
      </c>
      <c r="M11" s="301">
        <v>8.48</v>
      </c>
      <c r="N11" s="299">
        <v>136645</v>
      </c>
      <c r="O11" s="299">
        <v>95983</v>
      </c>
      <c r="P11" s="306">
        <v>0</v>
      </c>
      <c r="Q11" s="299">
        <v>95983</v>
      </c>
      <c r="R11" s="299">
        <v>28836</v>
      </c>
      <c r="S11" s="299">
        <v>28836</v>
      </c>
      <c r="T11" s="302">
        <v>0</v>
      </c>
      <c r="U11" s="299">
        <v>1743</v>
      </c>
      <c r="V11" s="299">
        <v>27093</v>
      </c>
      <c r="W11" s="307">
        <v>0</v>
      </c>
      <c r="X11" s="299">
        <v>4414</v>
      </c>
      <c r="Y11" s="299">
        <v>14535</v>
      </c>
      <c r="Z11" s="307">
        <v>0</v>
      </c>
      <c r="AA11" s="186">
        <v>2019</v>
      </c>
    </row>
    <row r="12" spans="1:27" s="187" customFormat="1" ht="20.100000000000001" customHeight="1">
      <c r="A12" s="186">
        <v>2020</v>
      </c>
      <c r="B12" s="299">
        <v>162481</v>
      </c>
      <c r="C12" s="299">
        <v>125999</v>
      </c>
      <c r="D12" s="301">
        <v>77.546913177540759</v>
      </c>
      <c r="E12" s="302">
        <v>0</v>
      </c>
      <c r="F12" s="302">
        <v>0</v>
      </c>
      <c r="G12" s="302">
        <v>0</v>
      </c>
      <c r="H12" s="302">
        <v>0</v>
      </c>
      <c r="I12" s="302">
        <v>0</v>
      </c>
      <c r="J12" s="186">
        <v>2020</v>
      </c>
      <c r="K12" s="302">
        <v>0</v>
      </c>
      <c r="L12" s="302">
        <v>0</v>
      </c>
      <c r="M12" s="301">
        <v>8.48</v>
      </c>
      <c r="N12" s="302">
        <v>136645</v>
      </c>
      <c r="O12" s="302">
        <v>97163</v>
      </c>
      <c r="P12" s="302">
        <v>0</v>
      </c>
      <c r="Q12" s="302">
        <v>97163</v>
      </c>
      <c r="R12" s="302">
        <v>25836</v>
      </c>
      <c r="S12" s="302">
        <v>28836</v>
      </c>
      <c r="T12" s="302">
        <v>0</v>
      </c>
      <c r="U12" s="302">
        <v>1743</v>
      </c>
      <c r="V12" s="302">
        <v>27093</v>
      </c>
      <c r="W12" s="302">
        <v>0</v>
      </c>
      <c r="X12" s="302">
        <v>4498</v>
      </c>
      <c r="Y12" s="302">
        <v>14891</v>
      </c>
      <c r="Z12" s="307">
        <v>0</v>
      </c>
      <c r="AA12" s="186">
        <v>2020</v>
      </c>
    </row>
    <row r="13" spans="1:27" s="188" customFormat="1" ht="20.100000000000001" customHeight="1">
      <c r="A13" s="189">
        <v>2021</v>
      </c>
      <c r="B13" s="303">
        <f>SUM(F13,N13,R13)</f>
        <v>185690</v>
      </c>
      <c r="C13" s="303">
        <f>SUM(C15:C24)</f>
        <v>162546</v>
      </c>
      <c r="D13" s="304">
        <f>C13/B13*100</f>
        <v>87.536216274435887</v>
      </c>
      <c r="E13" s="305">
        <f t="shared" ref="E13:K13" si="0">SUM(E15:E24)</f>
        <v>0</v>
      </c>
      <c r="F13" s="305">
        <f t="shared" si="0"/>
        <v>0</v>
      </c>
      <c r="G13" s="305">
        <f t="shared" si="0"/>
        <v>0</v>
      </c>
      <c r="H13" s="305">
        <f t="shared" si="0"/>
        <v>0</v>
      </c>
      <c r="I13" s="305">
        <f t="shared" si="0"/>
        <v>0</v>
      </c>
      <c r="J13" s="189">
        <v>2021</v>
      </c>
      <c r="K13" s="305">
        <f t="shared" si="0"/>
        <v>0</v>
      </c>
      <c r="L13" s="305">
        <f t="shared" ref="L13:X13" si="1">SUM(L15:L24)</f>
        <v>0</v>
      </c>
      <c r="M13" s="304">
        <f>SUM(M15:M24)</f>
        <v>8.4600000000000009</v>
      </c>
      <c r="N13" s="305">
        <f t="shared" si="1"/>
        <v>142834</v>
      </c>
      <c r="O13" s="305">
        <f t="shared" si="1"/>
        <v>119690</v>
      </c>
      <c r="P13" s="305">
        <f t="shared" si="1"/>
        <v>0</v>
      </c>
      <c r="Q13" s="305">
        <f t="shared" si="1"/>
        <v>119690</v>
      </c>
      <c r="R13" s="305">
        <f t="shared" si="1"/>
        <v>42856</v>
      </c>
      <c r="S13" s="305">
        <f t="shared" si="1"/>
        <v>42856</v>
      </c>
      <c r="T13" s="305">
        <f t="shared" si="1"/>
        <v>0</v>
      </c>
      <c r="U13" s="362">
        <f>SUM(U15:U24)</f>
        <v>15763</v>
      </c>
      <c r="V13" s="305">
        <f t="shared" si="1"/>
        <v>27093</v>
      </c>
      <c r="W13" s="305">
        <f t="shared" si="1"/>
        <v>0</v>
      </c>
      <c r="X13" s="305">
        <f t="shared" si="1"/>
        <v>4414</v>
      </c>
      <c r="Y13" s="305">
        <f>SUM(Y15:Y24)</f>
        <v>14535</v>
      </c>
      <c r="Z13" s="308">
        <v>0</v>
      </c>
      <c r="AA13" s="189">
        <v>2021</v>
      </c>
    </row>
    <row r="14" spans="1:27" s="187" customFormat="1" ht="12" customHeight="1">
      <c r="A14" s="190"/>
      <c r="B14" s="299"/>
      <c r="C14" s="299"/>
      <c r="D14" s="304"/>
      <c r="E14" s="302"/>
      <c r="F14" s="302"/>
      <c r="G14" s="302"/>
      <c r="H14" s="302"/>
      <c r="I14" s="302"/>
      <c r="J14" s="190"/>
      <c r="K14" s="302"/>
      <c r="L14" s="302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302"/>
      <c r="X14" s="299"/>
      <c r="Y14" s="299"/>
      <c r="Z14" s="302"/>
      <c r="AA14" s="190"/>
    </row>
    <row r="15" spans="1:27" s="187" customFormat="1" ht="30" customHeight="1">
      <c r="A15" s="346" t="s">
        <v>318</v>
      </c>
      <c r="B15" s="297">
        <f>SUM(F15,N15,R15)</f>
        <v>81458</v>
      </c>
      <c r="C15" s="297">
        <f>SUM(G15,O15,S15)</f>
        <v>81458</v>
      </c>
      <c r="D15" s="302">
        <f t="shared" ref="D15:D24" si="2">C15/B15*100</f>
        <v>100</v>
      </c>
      <c r="E15" s="286">
        <v>0</v>
      </c>
      <c r="F15" s="286">
        <v>0</v>
      </c>
      <c r="G15" s="286">
        <v>0</v>
      </c>
      <c r="H15" s="286">
        <v>0</v>
      </c>
      <c r="I15" s="286">
        <v>0</v>
      </c>
      <c r="J15" s="115" t="s">
        <v>92</v>
      </c>
      <c r="K15" s="286">
        <v>0</v>
      </c>
      <c r="L15" s="286">
        <v>0</v>
      </c>
      <c r="M15" s="380">
        <v>2.97</v>
      </c>
      <c r="N15" s="372">
        <v>42060</v>
      </c>
      <c r="O15" s="373">
        <v>42060</v>
      </c>
      <c r="P15" s="286">
        <v>0</v>
      </c>
      <c r="Q15" s="373">
        <v>42060</v>
      </c>
      <c r="R15" s="374">
        <v>39398</v>
      </c>
      <c r="S15" s="374">
        <v>39398</v>
      </c>
      <c r="T15" s="286">
        <v>0</v>
      </c>
      <c r="U15" s="286">
        <v>15763</v>
      </c>
      <c r="V15" s="374">
        <v>23635</v>
      </c>
      <c r="W15" s="286">
        <v>0</v>
      </c>
      <c r="X15" s="372">
        <v>2198</v>
      </c>
      <c r="Y15" s="375">
        <v>2178</v>
      </c>
      <c r="Z15" s="286">
        <v>0</v>
      </c>
      <c r="AA15" s="327" t="s">
        <v>285</v>
      </c>
    </row>
    <row r="16" spans="1:27" s="187" customFormat="1" ht="30" customHeight="1">
      <c r="A16" s="346" t="s">
        <v>319</v>
      </c>
      <c r="B16" s="297">
        <f t="shared" ref="B16:B24" si="3">SUM(F16,N16,R16)</f>
        <v>16730</v>
      </c>
      <c r="C16" s="297">
        <f t="shared" ref="C16:C24" si="4">SUM(G16,O16,S16)</f>
        <v>12987</v>
      </c>
      <c r="D16" s="302">
        <f t="shared" si="2"/>
        <v>77.627017334130301</v>
      </c>
      <c r="E16" s="286">
        <v>0</v>
      </c>
      <c r="F16" s="286">
        <v>0</v>
      </c>
      <c r="G16" s="286">
        <v>0</v>
      </c>
      <c r="H16" s="286">
        <v>0</v>
      </c>
      <c r="I16" s="286">
        <v>0</v>
      </c>
      <c r="J16" s="115" t="s">
        <v>288</v>
      </c>
      <c r="K16" s="286">
        <v>0</v>
      </c>
      <c r="L16" s="286">
        <v>0</v>
      </c>
      <c r="M16" s="380">
        <v>1.02</v>
      </c>
      <c r="N16" s="372">
        <v>16730</v>
      </c>
      <c r="O16" s="373">
        <v>12987</v>
      </c>
      <c r="P16" s="286">
        <v>0</v>
      </c>
      <c r="Q16" s="373">
        <v>12987</v>
      </c>
      <c r="R16" s="286">
        <v>0</v>
      </c>
      <c r="S16" s="286">
        <v>0</v>
      </c>
      <c r="T16" s="286">
        <v>0</v>
      </c>
      <c r="U16" s="286">
        <v>0</v>
      </c>
      <c r="V16" s="286">
        <v>0</v>
      </c>
      <c r="W16" s="286">
        <v>0</v>
      </c>
      <c r="X16" s="372">
        <v>333</v>
      </c>
      <c r="Y16" s="372">
        <v>2275</v>
      </c>
      <c r="Z16" s="286">
        <v>0</v>
      </c>
      <c r="AA16" s="327" t="s">
        <v>23</v>
      </c>
    </row>
    <row r="17" spans="1:30" s="187" customFormat="1" ht="30" customHeight="1">
      <c r="A17" s="347" t="s">
        <v>320</v>
      </c>
      <c r="B17" s="297">
        <f t="shared" si="3"/>
        <v>21251</v>
      </c>
      <c r="C17" s="297">
        <f t="shared" si="4"/>
        <v>13906</v>
      </c>
      <c r="D17" s="302">
        <f t="shared" si="2"/>
        <v>65.436920615500455</v>
      </c>
      <c r="E17" s="286">
        <v>0</v>
      </c>
      <c r="F17" s="286">
        <v>0</v>
      </c>
      <c r="G17" s="286">
        <v>0</v>
      </c>
      <c r="H17" s="286">
        <v>0</v>
      </c>
      <c r="I17" s="286">
        <v>0</v>
      </c>
      <c r="J17" s="115" t="s">
        <v>289</v>
      </c>
      <c r="K17" s="286">
        <v>0</v>
      </c>
      <c r="L17" s="286">
        <v>0</v>
      </c>
      <c r="M17" s="380">
        <v>1.3</v>
      </c>
      <c r="N17" s="372">
        <v>21251</v>
      </c>
      <c r="O17" s="373">
        <v>13906</v>
      </c>
      <c r="P17" s="286">
        <v>0</v>
      </c>
      <c r="Q17" s="373">
        <v>13906</v>
      </c>
      <c r="R17" s="286">
        <v>0</v>
      </c>
      <c r="S17" s="286">
        <v>0</v>
      </c>
      <c r="T17" s="286">
        <v>0</v>
      </c>
      <c r="U17" s="286">
        <v>0</v>
      </c>
      <c r="V17" s="286">
        <v>0</v>
      </c>
      <c r="W17" s="286">
        <v>0</v>
      </c>
      <c r="X17" s="372">
        <v>480</v>
      </c>
      <c r="Y17" s="372">
        <v>1121</v>
      </c>
      <c r="Z17" s="286">
        <v>0</v>
      </c>
      <c r="AA17" s="327" t="s">
        <v>25</v>
      </c>
    </row>
    <row r="18" spans="1:30" s="187" customFormat="1" ht="30" customHeight="1">
      <c r="A18" s="347" t="s">
        <v>321</v>
      </c>
      <c r="B18" s="297">
        <f t="shared" si="3"/>
        <v>8678</v>
      </c>
      <c r="C18" s="297">
        <f t="shared" si="4"/>
        <v>8678</v>
      </c>
      <c r="D18" s="302">
        <f t="shared" si="2"/>
        <v>100</v>
      </c>
      <c r="E18" s="286">
        <v>0</v>
      </c>
      <c r="F18" s="286">
        <v>0</v>
      </c>
      <c r="G18" s="286">
        <v>0</v>
      </c>
      <c r="H18" s="286">
        <v>0</v>
      </c>
      <c r="I18" s="286">
        <v>0</v>
      </c>
      <c r="J18" s="115" t="s">
        <v>290</v>
      </c>
      <c r="K18" s="286">
        <v>0</v>
      </c>
      <c r="L18" s="286">
        <v>0</v>
      </c>
      <c r="M18" s="380">
        <v>0.23</v>
      </c>
      <c r="N18" s="372">
        <v>8678</v>
      </c>
      <c r="O18" s="373">
        <v>8678</v>
      </c>
      <c r="P18" s="286">
        <v>0</v>
      </c>
      <c r="Q18" s="373">
        <v>8678</v>
      </c>
      <c r="R18" s="286">
        <v>0</v>
      </c>
      <c r="S18" s="286">
        <v>0</v>
      </c>
      <c r="T18" s="286">
        <v>0</v>
      </c>
      <c r="U18" s="286">
        <v>0</v>
      </c>
      <c r="V18" s="286">
        <v>0</v>
      </c>
      <c r="W18" s="286">
        <v>0</v>
      </c>
      <c r="X18" s="372">
        <v>155</v>
      </c>
      <c r="Y18" s="372">
        <v>2723</v>
      </c>
      <c r="Z18" s="286">
        <v>0</v>
      </c>
      <c r="AA18" s="327" t="s">
        <v>27</v>
      </c>
    </row>
    <row r="19" spans="1:30" s="187" customFormat="1" ht="30" customHeight="1">
      <c r="A19" s="346" t="s">
        <v>322</v>
      </c>
      <c r="B19" s="297">
        <f t="shared" si="3"/>
        <v>26692</v>
      </c>
      <c r="C19" s="297">
        <f t="shared" si="4"/>
        <v>20607</v>
      </c>
      <c r="D19" s="302">
        <f t="shared" si="2"/>
        <v>77.202907238123785</v>
      </c>
      <c r="E19" s="286">
        <v>0</v>
      </c>
      <c r="F19" s="286">
        <v>0</v>
      </c>
      <c r="G19" s="286">
        <v>0</v>
      </c>
      <c r="H19" s="286">
        <v>0</v>
      </c>
      <c r="I19" s="286">
        <v>0</v>
      </c>
      <c r="J19" s="115" t="s">
        <v>291</v>
      </c>
      <c r="K19" s="286">
        <v>0</v>
      </c>
      <c r="L19" s="286">
        <v>0</v>
      </c>
      <c r="M19" s="380">
        <v>1.17</v>
      </c>
      <c r="N19" s="372">
        <v>23234</v>
      </c>
      <c r="O19" s="373">
        <v>17149</v>
      </c>
      <c r="P19" s="286">
        <v>0</v>
      </c>
      <c r="Q19" s="373">
        <v>17149</v>
      </c>
      <c r="R19" s="374">
        <v>3458</v>
      </c>
      <c r="S19" s="374">
        <v>3458</v>
      </c>
      <c r="T19" s="286">
        <v>0</v>
      </c>
      <c r="U19" s="286">
        <v>0</v>
      </c>
      <c r="V19" s="374">
        <v>3458</v>
      </c>
      <c r="W19" s="286">
        <v>0</v>
      </c>
      <c r="X19" s="372">
        <v>206</v>
      </c>
      <c r="Y19" s="372">
        <v>2074</v>
      </c>
      <c r="Z19" s="286">
        <v>0</v>
      </c>
      <c r="AA19" s="327" t="s">
        <v>29</v>
      </c>
    </row>
    <row r="20" spans="1:30" s="187" customFormat="1" ht="30" customHeight="1">
      <c r="A20" s="346" t="s">
        <v>323</v>
      </c>
      <c r="B20" s="297">
        <f t="shared" si="3"/>
        <v>7253</v>
      </c>
      <c r="C20" s="297">
        <f t="shared" si="4"/>
        <v>6993</v>
      </c>
      <c r="D20" s="302">
        <f t="shared" si="2"/>
        <v>96.415276437336274</v>
      </c>
      <c r="E20" s="286">
        <v>0</v>
      </c>
      <c r="F20" s="286">
        <v>0</v>
      </c>
      <c r="G20" s="286">
        <v>0</v>
      </c>
      <c r="H20" s="286">
        <v>0</v>
      </c>
      <c r="I20" s="286">
        <v>0</v>
      </c>
      <c r="J20" s="115" t="s">
        <v>292</v>
      </c>
      <c r="K20" s="286">
        <v>0</v>
      </c>
      <c r="L20" s="286">
        <v>0</v>
      </c>
      <c r="M20" s="380">
        <v>0.38</v>
      </c>
      <c r="N20" s="372">
        <v>7253</v>
      </c>
      <c r="O20" s="373">
        <v>6993</v>
      </c>
      <c r="P20" s="286">
        <v>0</v>
      </c>
      <c r="Q20" s="373">
        <v>6993</v>
      </c>
      <c r="R20" s="286">
        <v>0</v>
      </c>
      <c r="S20" s="286">
        <v>0</v>
      </c>
      <c r="T20" s="286">
        <v>0</v>
      </c>
      <c r="U20" s="286">
        <v>0</v>
      </c>
      <c r="V20" s="286">
        <v>0</v>
      </c>
      <c r="W20" s="286">
        <v>0</v>
      </c>
      <c r="X20" s="372">
        <v>198</v>
      </c>
      <c r="Y20" s="372">
        <v>2229</v>
      </c>
      <c r="Z20" s="286">
        <v>0</v>
      </c>
      <c r="AA20" s="327" t="s">
        <v>286</v>
      </c>
    </row>
    <row r="21" spans="1:30" s="187" customFormat="1" ht="30" customHeight="1">
      <c r="A21" s="346" t="s">
        <v>324</v>
      </c>
      <c r="B21" s="297">
        <f t="shared" si="3"/>
        <v>6089</v>
      </c>
      <c r="C21" s="297">
        <f t="shared" si="4"/>
        <v>5488</v>
      </c>
      <c r="D21" s="302">
        <f t="shared" si="2"/>
        <v>90.129742157989824</v>
      </c>
      <c r="E21" s="286">
        <v>0</v>
      </c>
      <c r="F21" s="286">
        <v>0</v>
      </c>
      <c r="G21" s="286">
        <v>0</v>
      </c>
      <c r="H21" s="286">
        <v>0</v>
      </c>
      <c r="I21" s="286">
        <v>0</v>
      </c>
      <c r="J21" s="115" t="s">
        <v>293</v>
      </c>
      <c r="K21" s="286">
        <v>0</v>
      </c>
      <c r="L21" s="286">
        <v>0</v>
      </c>
      <c r="M21" s="380">
        <v>0.48</v>
      </c>
      <c r="N21" s="372">
        <v>6089</v>
      </c>
      <c r="O21" s="373">
        <v>5488</v>
      </c>
      <c r="P21" s="286">
        <v>0</v>
      </c>
      <c r="Q21" s="373">
        <v>5488</v>
      </c>
      <c r="R21" s="286">
        <v>0</v>
      </c>
      <c r="S21" s="286">
        <v>0</v>
      </c>
      <c r="T21" s="286">
        <v>0</v>
      </c>
      <c r="U21" s="286">
        <v>0</v>
      </c>
      <c r="V21" s="286">
        <v>0</v>
      </c>
      <c r="W21" s="286">
        <v>0</v>
      </c>
      <c r="X21" s="372">
        <v>361</v>
      </c>
      <c r="Y21" s="372">
        <v>1041</v>
      </c>
      <c r="Z21" s="286">
        <v>0</v>
      </c>
      <c r="AA21" s="327" t="s">
        <v>32</v>
      </c>
    </row>
    <row r="22" spans="1:30" s="187" customFormat="1" ht="30" customHeight="1">
      <c r="A22" s="346" t="s">
        <v>327</v>
      </c>
      <c r="B22" s="297">
        <f t="shared" si="3"/>
        <v>9883</v>
      </c>
      <c r="C22" s="297">
        <f t="shared" si="4"/>
        <v>7547</v>
      </c>
      <c r="D22" s="302">
        <f t="shared" si="2"/>
        <v>76.36345239299807</v>
      </c>
      <c r="E22" s="286">
        <v>0</v>
      </c>
      <c r="F22" s="286">
        <v>0</v>
      </c>
      <c r="G22" s="286">
        <v>0</v>
      </c>
      <c r="H22" s="286">
        <v>0</v>
      </c>
      <c r="I22" s="286">
        <v>0</v>
      </c>
      <c r="J22" s="115" t="s">
        <v>294</v>
      </c>
      <c r="K22" s="286">
        <v>0</v>
      </c>
      <c r="L22" s="286">
        <v>0</v>
      </c>
      <c r="M22" s="380">
        <v>0.4</v>
      </c>
      <c r="N22" s="372">
        <v>9883</v>
      </c>
      <c r="O22" s="373">
        <v>7547</v>
      </c>
      <c r="P22" s="286">
        <v>0</v>
      </c>
      <c r="Q22" s="373">
        <v>7547</v>
      </c>
      <c r="R22" s="286">
        <v>0</v>
      </c>
      <c r="S22" s="286">
        <v>0</v>
      </c>
      <c r="T22" s="286">
        <v>0</v>
      </c>
      <c r="U22" s="286">
        <v>0</v>
      </c>
      <c r="V22" s="286">
        <v>0</v>
      </c>
      <c r="W22" s="286">
        <v>0</v>
      </c>
      <c r="X22" s="372">
        <v>253</v>
      </c>
      <c r="Y22" s="372">
        <v>530</v>
      </c>
      <c r="Z22" s="286">
        <v>0</v>
      </c>
      <c r="AA22" s="327" t="s">
        <v>34</v>
      </c>
    </row>
    <row r="23" spans="1:30" s="187" customFormat="1" ht="30" customHeight="1">
      <c r="A23" s="346" t="s">
        <v>325</v>
      </c>
      <c r="B23" s="297">
        <f t="shared" si="3"/>
        <v>3870</v>
      </c>
      <c r="C23" s="297">
        <f t="shared" si="4"/>
        <v>1132</v>
      </c>
      <c r="D23" s="302">
        <f t="shared" si="2"/>
        <v>29.250645994832041</v>
      </c>
      <c r="E23" s="286">
        <v>0</v>
      </c>
      <c r="F23" s="286">
        <v>0</v>
      </c>
      <c r="G23" s="286">
        <v>0</v>
      </c>
      <c r="H23" s="286">
        <v>0</v>
      </c>
      <c r="I23" s="286">
        <v>0</v>
      </c>
      <c r="J23" s="115" t="s">
        <v>295</v>
      </c>
      <c r="K23" s="286">
        <v>0</v>
      </c>
      <c r="L23" s="286">
        <v>0</v>
      </c>
      <c r="M23" s="380">
        <v>0.23</v>
      </c>
      <c r="N23" s="372">
        <v>3870</v>
      </c>
      <c r="O23" s="373">
        <v>1132</v>
      </c>
      <c r="P23" s="286">
        <v>0</v>
      </c>
      <c r="Q23" s="373">
        <v>1132</v>
      </c>
      <c r="R23" s="286">
        <v>0</v>
      </c>
      <c r="S23" s="286">
        <v>0</v>
      </c>
      <c r="T23" s="286">
        <v>0</v>
      </c>
      <c r="U23" s="286">
        <v>0</v>
      </c>
      <c r="V23" s="286">
        <v>0</v>
      </c>
      <c r="W23" s="286">
        <v>0</v>
      </c>
      <c r="X23" s="374">
        <v>0</v>
      </c>
      <c r="Y23" s="376">
        <v>0</v>
      </c>
      <c r="Z23" s="286">
        <v>0</v>
      </c>
      <c r="AA23" s="327" t="s">
        <v>36</v>
      </c>
    </row>
    <row r="24" spans="1:30" s="187" customFormat="1" ht="30" customHeight="1" thickBot="1">
      <c r="A24" s="348" t="s">
        <v>326</v>
      </c>
      <c r="B24" s="298">
        <f t="shared" si="3"/>
        <v>3786</v>
      </c>
      <c r="C24" s="298">
        <f t="shared" si="4"/>
        <v>3750</v>
      </c>
      <c r="D24" s="371">
        <f t="shared" si="2"/>
        <v>99.049128367670363</v>
      </c>
      <c r="E24" s="289">
        <v>0</v>
      </c>
      <c r="F24" s="289">
        <v>0</v>
      </c>
      <c r="G24" s="289">
        <v>0</v>
      </c>
      <c r="H24" s="289">
        <v>0</v>
      </c>
      <c r="I24" s="289">
        <v>0</v>
      </c>
      <c r="J24" s="322" t="s">
        <v>296</v>
      </c>
      <c r="K24" s="289">
        <v>0</v>
      </c>
      <c r="L24" s="289">
        <v>0</v>
      </c>
      <c r="M24" s="381">
        <v>0.28000000000000003</v>
      </c>
      <c r="N24" s="377">
        <v>3786</v>
      </c>
      <c r="O24" s="378">
        <v>3750</v>
      </c>
      <c r="P24" s="289">
        <v>0</v>
      </c>
      <c r="Q24" s="378">
        <v>3750</v>
      </c>
      <c r="R24" s="379">
        <v>0</v>
      </c>
      <c r="S24" s="379">
        <v>0</v>
      </c>
      <c r="T24" s="289">
        <v>0</v>
      </c>
      <c r="U24" s="289">
        <v>0</v>
      </c>
      <c r="V24" s="379">
        <v>0</v>
      </c>
      <c r="W24" s="289">
        <v>0</v>
      </c>
      <c r="X24" s="377">
        <v>230</v>
      </c>
      <c r="Y24" s="377">
        <v>364</v>
      </c>
      <c r="Z24" s="289">
        <v>0</v>
      </c>
      <c r="AA24" s="328" t="s">
        <v>38</v>
      </c>
    </row>
    <row r="25" spans="1:30" s="191" customFormat="1" ht="11.1" customHeight="1">
      <c r="A25" s="170" t="s">
        <v>141</v>
      </c>
      <c r="I25" s="213"/>
      <c r="J25" s="319"/>
      <c r="M25" s="596"/>
      <c r="N25" s="596"/>
      <c r="O25" s="596"/>
      <c r="P25" s="596"/>
      <c r="Q25" s="596"/>
      <c r="R25" s="170"/>
      <c r="X25" s="201"/>
      <c r="Y25" s="201"/>
      <c r="Z25" s="201"/>
      <c r="AA25" s="319" t="s">
        <v>142</v>
      </c>
      <c r="AB25" s="329"/>
      <c r="AC25" s="329"/>
      <c r="AD25" s="329"/>
    </row>
    <row r="26" spans="1:30" s="183" customFormat="1" ht="7.5" customHeight="1">
      <c r="A26" s="184"/>
      <c r="B26" s="184"/>
      <c r="C26" s="184"/>
      <c r="D26" s="184"/>
      <c r="E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</row>
    <row r="27" spans="1:30" s="183" customFormat="1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</row>
    <row r="28" spans="1:30" s="183" customFormat="1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</row>
    <row r="29" spans="1:30" s="183" customFormat="1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</row>
  </sheetData>
  <mergeCells count="41">
    <mergeCell ref="X5:X8"/>
    <mergeCell ref="Y5:Y8"/>
    <mergeCell ref="W7:W8"/>
    <mergeCell ref="S7:S8"/>
    <mergeCell ref="N7:N8"/>
    <mergeCell ref="O7:O8"/>
    <mergeCell ref="P7:Q7"/>
    <mergeCell ref="R6:W6"/>
    <mergeCell ref="T7:U7"/>
    <mergeCell ref="O1:Q1"/>
    <mergeCell ref="R1:S1"/>
    <mergeCell ref="M25:Q25"/>
    <mergeCell ref="A3:I3"/>
    <mergeCell ref="B5:B8"/>
    <mergeCell ref="E6:E8"/>
    <mergeCell ref="F6:F8"/>
    <mergeCell ref="G6:G8"/>
    <mergeCell ref="C5:C8"/>
    <mergeCell ref="D5:D8"/>
    <mergeCell ref="A5:A8"/>
    <mergeCell ref="I7:I8"/>
    <mergeCell ref="H6:I6"/>
    <mergeCell ref="H7:H8"/>
    <mergeCell ref="M6:M8"/>
    <mergeCell ref="N6:Q6"/>
    <mergeCell ref="AA5:AA8"/>
    <mergeCell ref="R2:AA2"/>
    <mergeCell ref="A2:I2"/>
    <mergeCell ref="J3:Q3"/>
    <mergeCell ref="J2:Q2"/>
    <mergeCell ref="K6:K8"/>
    <mergeCell ref="L6:L8"/>
    <mergeCell ref="R3:Z3"/>
    <mergeCell ref="V7:V8"/>
    <mergeCell ref="Z5:Z8"/>
    <mergeCell ref="E5:I5"/>
    <mergeCell ref="J5:J8"/>
    <mergeCell ref="K5:L5"/>
    <mergeCell ref="M5:Q5"/>
    <mergeCell ref="R5:W5"/>
    <mergeCell ref="R7:R8"/>
  </mergeCells>
  <phoneticPr fontId="14" type="noConversion"/>
  <pageMargins left="0.78740157480314965" right="0.74803149606299213" top="1.7716535433070868" bottom="0.78740157480314965" header="0" footer="0"/>
  <pageSetup paperSize="9" scale="64" orientation="portrait" r:id="rId1"/>
  <headerFooter alignWithMargins="0"/>
  <colBreaks count="2" manualBreakCount="2">
    <brk id="9" max="25" man="1"/>
    <brk id="17" max="2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>
      <c r="A1" s="8" t="s">
        <v>9</v>
      </c>
    </row>
    <row r="2" spans="1:3" ht="13.5" thickBot="1">
      <c r="A2" s="8" t="s">
        <v>10</v>
      </c>
    </row>
    <row r="3" spans="1:3" ht="13.5" thickBot="1">
      <c r="A3" s="10" t="s">
        <v>11</v>
      </c>
      <c r="C3" s="11" t="s">
        <v>12</v>
      </c>
    </row>
    <row r="4" spans="1:3">
      <c r="A4" s="10">
        <v>3</v>
      </c>
    </row>
    <row r="6" spans="1:3" ht="13.5" thickBot="1"/>
    <row r="7" spans="1:3">
      <c r="A7" s="12" t="s">
        <v>13</v>
      </c>
    </row>
    <row r="8" spans="1:3">
      <c r="A8" s="13" t="s">
        <v>14</v>
      </c>
    </row>
    <row r="9" spans="1:3">
      <c r="A9" s="14" t="s">
        <v>15</v>
      </c>
    </row>
    <row r="10" spans="1:3">
      <c r="A10" s="13" t="s">
        <v>16</v>
      </c>
    </row>
    <row r="11" spans="1:3" ht="13.5" thickBot="1">
      <c r="A11" s="15" t="s">
        <v>17</v>
      </c>
    </row>
    <row r="13" spans="1:3" ht="13.5" thickBot="1"/>
    <row r="14" spans="1:3" ht="13.5" thickBot="1">
      <c r="A14" s="11" t="s">
        <v>18</v>
      </c>
    </row>
    <row r="16" spans="1:3" ht="13.5" thickBot="1"/>
    <row r="17" spans="1:3" ht="13.5" thickBot="1">
      <c r="C17" s="11" t="s">
        <v>19</v>
      </c>
    </row>
    <row r="20" spans="1:3">
      <c r="A20" s="16" t="s">
        <v>20</v>
      </c>
    </row>
    <row r="26" spans="1:3" ht="13.5" thickBot="1">
      <c r="C26" s="17" t="s">
        <v>21</v>
      </c>
    </row>
  </sheetData>
  <sheetProtection password="8863" sheet="1" objects="1"/>
  <phoneticPr fontId="16" type="noConversion"/>
  <pageMargins left="0.75" right="0.75" top="1" bottom="1" header="0.5" footer="0.5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77"/>
  <sheetViews>
    <sheetView showGridLines="0" view="pageBreakPreview" workbookViewId="0">
      <selection activeCell="A5" sqref="A5:A8"/>
    </sheetView>
  </sheetViews>
  <sheetFormatPr defaultColWidth="9" defaultRowHeight="14.25"/>
  <cols>
    <col min="1" max="1" width="13.125" style="155" customWidth="1"/>
    <col min="2" max="2" width="18" style="234" customWidth="1"/>
    <col min="3" max="5" width="18" style="216" customWidth="1"/>
    <col min="6" max="16384" width="9" style="205"/>
  </cols>
  <sheetData>
    <row r="1" spans="1:6" s="203" customFormat="1" ht="18" customHeight="1">
      <c r="A1" s="172"/>
      <c r="B1" s="233"/>
      <c r="C1" s="215"/>
      <c r="D1" s="215"/>
      <c r="E1" s="207"/>
    </row>
    <row r="2" spans="1:6" s="146" customFormat="1" ht="18" customHeight="1">
      <c r="A2" s="382" t="s">
        <v>49</v>
      </c>
      <c r="B2" s="382"/>
      <c r="C2" s="382"/>
      <c r="D2" s="382"/>
      <c r="E2" s="382"/>
    </row>
    <row r="3" spans="1:6" s="140" customFormat="1" ht="18" customHeight="1">
      <c r="A3" s="383" t="s">
        <v>51</v>
      </c>
      <c r="B3" s="383"/>
      <c r="C3" s="383"/>
      <c r="D3" s="383"/>
      <c r="E3" s="383"/>
    </row>
    <row r="4" spans="1:6" s="147" customFormat="1" ht="18" customHeight="1" thickBot="1">
      <c r="A4" s="147" t="s">
        <v>262</v>
      </c>
      <c r="B4" s="116"/>
      <c r="C4" s="142"/>
      <c r="D4" s="142"/>
      <c r="E4" s="316" t="s">
        <v>263</v>
      </c>
    </row>
    <row r="5" spans="1:6" s="143" customFormat="1" ht="21" customHeight="1">
      <c r="A5" s="384" t="s">
        <v>302</v>
      </c>
      <c r="B5" s="387" t="s">
        <v>157</v>
      </c>
      <c r="C5" s="390" t="s">
        <v>297</v>
      </c>
      <c r="D5" s="390" t="s">
        <v>298</v>
      </c>
      <c r="E5" s="395" t="s">
        <v>40</v>
      </c>
      <c r="F5" s="117"/>
    </row>
    <row r="6" spans="1:6" s="143" customFormat="1" ht="21" customHeight="1">
      <c r="A6" s="385"/>
      <c r="B6" s="388"/>
      <c r="C6" s="391"/>
      <c r="D6" s="393"/>
      <c r="E6" s="396"/>
      <c r="F6" s="117"/>
    </row>
    <row r="7" spans="1:6" s="143" customFormat="1" ht="21" customHeight="1">
      <c r="A7" s="385"/>
      <c r="B7" s="388"/>
      <c r="C7" s="391"/>
      <c r="D7" s="393"/>
      <c r="E7" s="396"/>
      <c r="F7" s="117"/>
    </row>
    <row r="8" spans="1:6" s="143" customFormat="1" ht="21" customHeight="1">
      <c r="A8" s="386"/>
      <c r="B8" s="389"/>
      <c r="C8" s="392"/>
      <c r="D8" s="394"/>
      <c r="E8" s="397"/>
      <c r="F8" s="117"/>
    </row>
    <row r="9" spans="1:6" s="143" customFormat="1" ht="30" customHeight="1">
      <c r="A9" s="209">
        <v>2017</v>
      </c>
      <c r="B9" s="118">
        <v>5700</v>
      </c>
      <c r="C9" s="118">
        <v>16476</v>
      </c>
      <c r="D9" s="118">
        <v>1880</v>
      </c>
      <c r="E9" s="118">
        <v>5470</v>
      </c>
    </row>
    <row r="10" spans="1:6" s="143" customFormat="1" ht="30" customHeight="1">
      <c r="A10" s="209">
        <v>2018</v>
      </c>
      <c r="B10" s="118">
        <v>5700</v>
      </c>
      <c r="C10" s="118">
        <v>22297</v>
      </c>
      <c r="D10" s="118">
        <v>2535</v>
      </c>
      <c r="E10" s="118">
        <v>5350</v>
      </c>
    </row>
    <row r="11" spans="1:6" s="143" customFormat="1" ht="30" customHeight="1">
      <c r="A11" s="209">
        <v>2019</v>
      </c>
      <c r="B11" s="118">
        <v>5700</v>
      </c>
      <c r="C11" s="118">
        <v>18503</v>
      </c>
      <c r="D11" s="118">
        <v>2111</v>
      </c>
      <c r="E11" s="118">
        <v>5548</v>
      </c>
    </row>
    <row r="12" spans="1:6" s="143" customFormat="1" ht="30" customHeight="1">
      <c r="A12" s="269">
        <v>2020</v>
      </c>
      <c r="B12" s="118">
        <v>5700</v>
      </c>
      <c r="C12" s="118">
        <v>19579</v>
      </c>
      <c r="D12" s="118">
        <v>2234</v>
      </c>
      <c r="E12" s="118">
        <v>5294</v>
      </c>
    </row>
    <row r="13" spans="1:6" s="143" customFormat="1" ht="30" customHeight="1">
      <c r="A13" s="264">
        <v>2021</v>
      </c>
      <c r="B13" s="238">
        <f>SUM(B15:B17)</f>
        <v>5700</v>
      </c>
      <c r="C13" s="238">
        <f>SUM(C15:C17)</f>
        <v>21345</v>
      </c>
      <c r="D13" s="238">
        <f>SUM(D15:D17)</f>
        <v>2195</v>
      </c>
      <c r="E13" s="238">
        <f>SUM(E15:E17)</f>
        <v>5538</v>
      </c>
    </row>
    <row r="14" spans="1:6" s="143" customFormat="1" ht="23.25" customHeight="1">
      <c r="A14" s="115"/>
      <c r="B14" s="80"/>
      <c r="C14" s="101"/>
      <c r="D14" s="101"/>
      <c r="E14" s="101"/>
    </row>
    <row r="15" spans="1:6" s="143" customFormat="1" ht="35.1" customHeight="1">
      <c r="A15" s="119" t="s">
        <v>110</v>
      </c>
      <c r="B15" s="274">
        <v>1200</v>
      </c>
      <c r="C15" s="274">
        <v>4458</v>
      </c>
      <c r="D15" s="274">
        <v>516</v>
      </c>
      <c r="E15" s="274">
        <v>1038</v>
      </c>
    </row>
    <row r="16" spans="1:6" s="143" customFormat="1" ht="35.1" customHeight="1">
      <c r="A16" s="119" t="s">
        <v>111</v>
      </c>
      <c r="B16" s="274">
        <v>2400</v>
      </c>
      <c r="C16" s="274">
        <v>8861</v>
      </c>
      <c r="D16" s="274">
        <v>1011</v>
      </c>
      <c r="E16" s="274">
        <v>2400</v>
      </c>
    </row>
    <row r="17" spans="1:5" s="143" customFormat="1" ht="35.1" customHeight="1" thickBot="1">
      <c r="A17" s="120" t="s">
        <v>112</v>
      </c>
      <c r="B17" s="275">
        <v>2100</v>
      </c>
      <c r="C17" s="275">
        <v>8026</v>
      </c>
      <c r="D17" s="275">
        <v>668</v>
      </c>
      <c r="E17" s="275">
        <v>2100</v>
      </c>
    </row>
    <row r="18" spans="1:5" s="104" customFormat="1" ht="12" customHeight="1">
      <c r="A18" s="103" t="s">
        <v>208</v>
      </c>
      <c r="B18" s="103"/>
      <c r="C18" s="103"/>
      <c r="D18" s="103"/>
      <c r="E18" s="121" t="s">
        <v>213</v>
      </c>
    </row>
    <row r="19" spans="1:5" s="143" customFormat="1" ht="11.25">
      <c r="A19" s="153"/>
      <c r="B19" s="122"/>
      <c r="C19" s="154"/>
      <c r="D19" s="154"/>
      <c r="E19" s="154"/>
    </row>
    <row r="20" spans="1:5" s="143" customFormat="1" ht="11.25">
      <c r="A20" s="153"/>
      <c r="B20" s="122"/>
      <c r="C20" s="154"/>
      <c r="D20" s="154"/>
      <c r="E20" s="154"/>
    </row>
    <row r="21" spans="1:5" s="143" customFormat="1" ht="11.25">
      <c r="A21" s="153"/>
      <c r="B21" s="122"/>
      <c r="C21" s="154"/>
      <c r="D21" s="154"/>
      <c r="E21" s="154"/>
    </row>
    <row r="22" spans="1:5" s="143" customFormat="1" ht="11.25">
      <c r="A22" s="153"/>
      <c r="B22" s="122"/>
      <c r="C22" s="154"/>
      <c r="D22" s="154"/>
      <c r="E22" s="154"/>
    </row>
    <row r="23" spans="1:5" s="143" customFormat="1" ht="11.25">
      <c r="A23" s="153"/>
      <c r="B23" s="122"/>
      <c r="C23" s="154"/>
      <c r="D23" s="154"/>
      <c r="E23" s="154"/>
    </row>
    <row r="24" spans="1:5" s="143" customFormat="1" ht="11.25">
      <c r="A24" s="153"/>
      <c r="B24" s="122"/>
      <c r="C24" s="154"/>
      <c r="D24" s="154"/>
      <c r="E24" s="154"/>
    </row>
    <row r="25" spans="1:5" s="143" customFormat="1" ht="11.25">
      <c r="A25" s="153"/>
      <c r="B25" s="122"/>
      <c r="C25" s="154"/>
      <c r="D25" s="154"/>
      <c r="E25" s="154"/>
    </row>
    <row r="26" spans="1:5" s="143" customFormat="1" ht="11.25">
      <c r="A26" s="153"/>
      <c r="B26" s="122"/>
      <c r="C26" s="154"/>
      <c r="D26" s="154"/>
      <c r="E26" s="154"/>
    </row>
    <row r="27" spans="1:5" s="143" customFormat="1" ht="11.25">
      <c r="A27" s="153"/>
      <c r="B27" s="122"/>
      <c r="C27" s="154"/>
      <c r="D27" s="154"/>
      <c r="E27" s="154"/>
    </row>
    <row r="28" spans="1:5" s="143" customFormat="1" ht="11.25">
      <c r="A28" s="153"/>
      <c r="B28" s="122"/>
      <c r="C28" s="154"/>
      <c r="D28" s="154"/>
      <c r="E28" s="154"/>
    </row>
    <row r="29" spans="1:5" s="143" customFormat="1" ht="11.25">
      <c r="A29" s="153"/>
      <c r="B29" s="122"/>
      <c r="C29" s="154"/>
      <c r="D29" s="154"/>
      <c r="E29" s="154"/>
    </row>
    <row r="30" spans="1:5" s="143" customFormat="1" ht="11.25">
      <c r="A30" s="153"/>
      <c r="B30" s="122"/>
      <c r="C30" s="154"/>
      <c r="D30" s="154"/>
      <c r="E30" s="154"/>
    </row>
    <row r="31" spans="1:5" s="143" customFormat="1" ht="11.25">
      <c r="A31" s="153"/>
      <c r="B31" s="122"/>
      <c r="C31" s="154"/>
      <c r="D31" s="154"/>
      <c r="E31" s="154"/>
    </row>
    <row r="32" spans="1:5" s="143" customFormat="1" ht="11.25">
      <c r="A32" s="153"/>
      <c r="B32" s="122"/>
      <c r="C32" s="154"/>
      <c r="D32" s="154"/>
      <c r="E32" s="154"/>
    </row>
    <row r="33" spans="1:5" s="143" customFormat="1" ht="11.25">
      <c r="A33" s="153"/>
      <c r="B33" s="122"/>
      <c r="C33" s="154"/>
      <c r="D33" s="154"/>
      <c r="E33" s="154"/>
    </row>
    <row r="34" spans="1:5" s="143" customFormat="1" ht="11.25">
      <c r="A34" s="153"/>
      <c r="B34" s="122"/>
      <c r="C34" s="154"/>
      <c r="D34" s="154"/>
      <c r="E34" s="154"/>
    </row>
    <row r="35" spans="1:5" s="143" customFormat="1" ht="11.25">
      <c r="A35" s="153"/>
      <c r="B35" s="122"/>
      <c r="C35" s="154"/>
      <c r="D35" s="154"/>
      <c r="E35" s="154"/>
    </row>
    <row r="36" spans="1:5" s="143" customFormat="1" ht="11.25">
      <c r="A36" s="153"/>
      <c r="B36" s="122"/>
      <c r="C36" s="154"/>
      <c r="D36" s="154"/>
      <c r="E36" s="154"/>
    </row>
    <row r="37" spans="1:5" s="143" customFormat="1" ht="11.25">
      <c r="A37" s="153"/>
      <c r="B37" s="122"/>
      <c r="C37" s="154"/>
      <c r="D37" s="154"/>
      <c r="E37" s="154"/>
    </row>
    <row r="38" spans="1:5" s="143" customFormat="1" ht="11.25">
      <c r="A38" s="153"/>
      <c r="B38" s="122"/>
      <c r="C38" s="154"/>
      <c r="D38" s="154"/>
      <c r="E38" s="154"/>
    </row>
    <row r="39" spans="1:5" s="143" customFormat="1" ht="11.25">
      <c r="A39" s="153"/>
      <c r="B39" s="122"/>
      <c r="C39" s="154"/>
      <c r="D39" s="154"/>
      <c r="E39" s="154"/>
    </row>
    <row r="40" spans="1:5" s="143" customFormat="1" ht="11.25">
      <c r="A40" s="153"/>
      <c r="B40" s="122"/>
      <c r="C40" s="154"/>
      <c r="D40" s="154"/>
      <c r="E40" s="154"/>
    </row>
    <row r="41" spans="1:5" s="143" customFormat="1" ht="11.25">
      <c r="A41" s="153"/>
      <c r="B41" s="122"/>
      <c r="C41" s="154"/>
      <c r="D41" s="154"/>
      <c r="E41" s="154"/>
    </row>
    <row r="42" spans="1:5" s="143" customFormat="1" ht="11.25">
      <c r="A42" s="153"/>
      <c r="B42" s="122"/>
      <c r="C42" s="154"/>
      <c r="D42" s="154"/>
      <c r="E42" s="154"/>
    </row>
    <row r="43" spans="1:5" s="143" customFormat="1" ht="11.25">
      <c r="A43" s="153"/>
      <c r="B43" s="122"/>
      <c r="C43" s="154"/>
      <c r="D43" s="154"/>
      <c r="E43" s="154"/>
    </row>
    <row r="44" spans="1:5" s="143" customFormat="1" ht="11.25">
      <c r="A44" s="153"/>
      <c r="B44" s="122"/>
      <c r="C44" s="154"/>
      <c r="D44" s="154"/>
      <c r="E44" s="154"/>
    </row>
    <row r="45" spans="1:5" s="143" customFormat="1" ht="11.25">
      <c r="A45" s="153"/>
      <c r="B45" s="122"/>
      <c r="C45" s="154"/>
      <c r="D45" s="154"/>
      <c r="E45" s="154"/>
    </row>
    <row r="46" spans="1:5" s="143" customFormat="1" ht="11.25">
      <c r="A46" s="153"/>
      <c r="B46" s="122"/>
      <c r="C46" s="154"/>
      <c r="D46" s="154"/>
      <c r="E46" s="154"/>
    </row>
    <row r="47" spans="1:5" s="143" customFormat="1" ht="11.25">
      <c r="A47" s="153"/>
      <c r="B47" s="122"/>
      <c r="C47" s="154"/>
      <c r="D47" s="154"/>
      <c r="E47" s="154"/>
    </row>
    <row r="48" spans="1:5" s="143" customFormat="1" ht="11.25">
      <c r="A48" s="153"/>
      <c r="B48" s="122"/>
      <c r="C48" s="154"/>
      <c r="D48" s="154"/>
      <c r="E48" s="154"/>
    </row>
    <row r="49" spans="1:5" s="143" customFormat="1" ht="11.25">
      <c r="A49" s="153"/>
      <c r="B49" s="122"/>
      <c r="C49" s="154"/>
      <c r="D49" s="154"/>
      <c r="E49" s="154"/>
    </row>
    <row r="50" spans="1:5" s="143" customFormat="1" ht="11.25">
      <c r="A50" s="153"/>
      <c r="B50" s="122"/>
      <c r="C50" s="154"/>
      <c r="D50" s="154"/>
      <c r="E50" s="154"/>
    </row>
    <row r="51" spans="1:5" s="143" customFormat="1" ht="11.25">
      <c r="A51" s="153"/>
      <c r="B51" s="122"/>
      <c r="C51" s="154"/>
      <c r="D51" s="154"/>
      <c r="E51" s="154"/>
    </row>
    <row r="52" spans="1:5" s="143" customFormat="1" ht="11.25">
      <c r="A52" s="153"/>
      <c r="B52" s="122"/>
      <c r="C52" s="154"/>
      <c r="D52" s="154"/>
      <c r="E52" s="154"/>
    </row>
    <row r="53" spans="1:5" s="143" customFormat="1" ht="11.25">
      <c r="A53" s="153"/>
      <c r="B53" s="122"/>
      <c r="C53" s="154"/>
      <c r="D53" s="154"/>
      <c r="E53" s="154"/>
    </row>
    <row r="54" spans="1:5" s="143" customFormat="1" ht="11.25">
      <c r="A54" s="153"/>
      <c r="B54" s="122"/>
      <c r="C54" s="154"/>
      <c r="D54" s="154"/>
      <c r="E54" s="154"/>
    </row>
    <row r="55" spans="1:5" s="143" customFormat="1" ht="11.25">
      <c r="A55" s="153"/>
      <c r="B55" s="122"/>
      <c r="C55" s="154"/>
      <c r="D55" s="154"/>
      <c r="E55" s="154"/>
    </row>
    <row r="56" spans="1:5" s="143" customFormat="1" ht="11.25">
      <c r="A56" s="153"/>
      <c r="B56" s="122"/>
      <c r="C56" s="154"/>
      <c r="D56" s="154"/>
      <c r="E56" s="154"/>
    </row>
    <row r="57" spans="1:5" s="143" customFormat="1" ht="11.25">
      <c r="A57" s="153"/>
      <c r="B57" s="122"/>
      <c r="C57" s="154"/>
      <c r="D57" s="154"/>
      <c r="E57" s="154"/>
    </row>
    <row r="58" spans="1:5" s="143" customFormat="1" ht="11.25">
      <c r="A58" s="153"/>
      <c r="B58" s="122"/>
      <c r="C58" s="154"/>
      <c r="D58" s="154"/>
      <c r="E58" s="154"/>
    </row>
    <row r="59" spans="1:5" s="143" customFormat="1" ht="11.25">
      <c r="A59" s="153"/>
      <c r="B59" s="122"/>
      <c r="C59" s="154"/>
      <c r="D59" s="154"/>
      <c r="E59" s="154"/>
    </row>
    <row r="60" spans="1:5" s="143" customFormat="1" ht="11.25">
      <c r="A60" s="153"/>
      <c r="B60" s="122"/>
      <c r="C60" s="154"/>
      <c r="D60" s="154"/>
      <c r="E60" s="154"/>
    </row>
    <row r="61" spans="1:5" s="143" customFormat="1" ht="11.25">
      <c r="A61" s="153"/>
      <c r="B61" s="122"/>
      <c r="C61" s="154"/>
      <c r="D61" s="154"/>
      <c r="E61" s="154"/>
    </row>
    <row r="62" spans="1:5" s="143" customFormat="1" ht="11.25">
      <c r="A62" s="153"/>
      <c r="B62" s="122"/>
      <c r="C62" s="154"/>
      <c r="D62" s="154"/>
      <c r="E62" s="154"/>
    </row>
    <row r="63" spans="1:5" s="143" customFormat="1" ht="11.25">
      <c r="A63" s="153"/>
      <c r="B63" s="122"/>
      <c r="C63" s="154"/>
      <c r="D63" s="154"/>
      <c r="E63" s="154"/>
    </row>
    <row r="64" spans="1:5" s="143" customFormat="1" ht="11.25">
      <c r="A64" s="153"/>
      <c r="B64" s="122"/>
      <c r="C64" s="154"/>
      <c r="D64" s="154"/>
      <c r="E64" s="154"/>
    </row>
    <row r="65" spans="1:5" s="143" customFormat="1" ht="11.25">
      <c r="A65" s="153"/>
      <c r="B65" s="122"/>
      <c r="C65" s="154"/>
      <c r="D65" s="154"/>
      <c r="E65" s="154"/>
    </row>
    <row r="66" spans="1:5" s="143" customFormat="1" ht="11.25">
      <c r="A66" s="153"/>
      <c r="B66" s="122"/>
      <c r="C66" s="154"/>
      <c r="D66" s="154"/>
      <c r="E66" s="154"/>
    </row>
    <row r="67" spans="1:5" s="143" customFormat="1" ht="11.25">
      <c r="A67" s="153"/>
      <c r="B67" s="122"/>
      <c r="C67" s="154"/>
      <c r="D67" s="154"/>
      <c r="E67" s="154"/>
    </row>
    <row r="68" spans="1:5" s="143" customFormat="1" ht="11.25">
      <c r="A68" s="153"/>
      <c r="B68" s="122"/>
      <c r="C68" s="154"/>
      <c r="D68" s="154"/>
      <c r="E68" s="154"/>
    </row>
    <row r="69" spans="1:5" s="143" customFormat="1" ht="11.25">
      <c r="A69" s="153"/>
      <c r="B69" s="122"/>
      <c r="C69" s="154"/>
      <c r="D69" s="154"/>
      <c r="E69" s="154"/>
    </row>
    <row r="70" spans="1:5" s="143" customFormat="1" ht="11.25">
      <c r="A70" s="153"/>
      <c r="B70" s="122"/>
      <c r="C70" s="154"/>
      <c r="D70" s="154"/>
      <c r="E70" s="154"/>
    </row>
    <row r="71" spans="1:5" s="143" customFormat="1" ht="11.25">
      <c r="A71" s="153"/>
      <c r="B71" s="122"/>
      <c r="C71" s="154"/>
      <c r="D71" s="154"/>
      <c r="E71" s="154"/>
    </row>
    <row r="72" spans="1:5" s="143" customFormat="1" ht="11.25">
      <c r="A72" s="153"/>
      <c r="B72" s="122"/>
      <c r="C72" s="154"/>
      <c r="D72" s="154"/>
      <c r="E72" s="154"/>
    </row>
    <row r="73" spans="1:5" s="143" customFormat="1" ht="11.25">
      <c r="A73" s="153"/>
      <c r="B73" s="122"/>
      <c r="C73" s="154"/>
      <c r="D73" s="154"/>
      <c r="E73" s="154"/>
    </row>
    <row r="74" spans="1:5" s="143" customFormat="1" ht="11.25">
      <c r="A74" s="153"/>
      <c r="B74" s="122"/>
      <c r="C74" s="154"/>
      <c r="D74" s="154"/>
      <c r="E74" s="154"/>
    </row>
    <row r="75" spans="1:5" s="143" customFormat="1" ht="11.25">
      <c r="A75" s="153"/>
      <c r="B75" s="122"/>
      <c r="C75" s="154"/>
      <c r="D75" s="154"/>
      <c r="E75" s="154"/>
    </row>
    <row r="76" spans="1:5" s="143" customFormat="1" ht="11.25">
      <c r="A76" s="153"/>
      <c r="B76" s="122"/>
      <c r="C76" s="154"/>
      <c r="D76" s="154"/>
      <c r="E76" s="154"/>
    </row>
    <row r="77" spans="1:5" s="143" customFormat="1" ht="11.25">
      <c r="A77" s="153"/>
      <c r="B77" s="122"/>
      <c r="C77" s="154"/>
      <c r="D77" s="154"/>
      <c r="E77" s="154"/>
    </row>
  </sheetData>
  <mergeCells count="7">
    <mergeCell ref="A2:E2"/>
    <mergeCell ref="A3:E3"/>
    <mergeCell ref="A5:A8"/>
    <mergeCell ref="B5:B8"/>
    <mergeCell ref="C5:C8"/>
    <mergeCell ref="D5:D8"/>
    <mergeCell ref="E5:E8"/>
  </mergeCells>
  <phoneticPr fontId="7" type="noConversion"/>
  <pageMargins left="0.78740157480314965" right="0.78740157480314965" top="1.7716535433070868" bottom="0.78740157480314965" header="0" footer="0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51"/>
  <sheetViews>
    <sheetView showGridLines="0" view="pageBreakPreview" zoomScaleNormal="50" zoomScaleSheetLayoutView="100" workbookViewId="0">
      <selection activeCell="A5" sqref="A5:A9"/>
    </sheetView>
  </sheetViews>
  <sheetFormatPr defaultColWidth="9" defaultRowHeight="14.25"/>
  <cols>
    <col min="1" max="1" width="8.25" style="75" customWidth="1"/>
    <col min="2" max="2" width="9.375" style="230" customWidth="1"/>
    <col min="3" max="3" width="9.375" style="231" customWidth="1"/>
    <col min="4" max="4" width="9.375" style="230" customWidth="1"/>
    <col min="5" max="5" width="9.375" style="231" customWidth="1"/>
    <col min="6" max="6" width="9.375" style="230" customWidth="1"/>
    <col min="7" max="7" width="9.375" style="231" customWidth="1"/>
    <col min="8" max="8" width="9.375" style="230" customWidth="1"/>
    <col min="9" max="9" width="9.375" style="231" customWidth="1"/>
    <col min="10" max="10" width="9.75" style="230" customWidth="1"/>
    <col min="11" max="13" width="9.125" style="231" customWidth="1"/>
    <col min="14" max="14" width="9.125" style="230" customWidth="1"/>
    <col min="15" max="15" width="9.125" style="231" customWidth="1"/>
    <col min="16" max="16" width="10.625" style="230" customWidth="1"/>
    <col min="17" max="17" width="9.125" style="231" customWidth="1"/>
    <col min="18" max="18" width="7.75" style="76" customWidth="1"/>
    <col min="19" max="16384" width="9" style="232"/>
  </cols>
  <sheetData>
    <row r="1" spans="1:18" s="229" customFormat="1" ht="18" customHeight="1">
      <c r="A1" s="38"/>
      <c r="B1" s="227"/>
      <c r="C1" s="228"/>
      <c r="D1" s="227"/>
      <c r="E1" s="228"/>
      <c r="F1" s="227"/>
      <c r="G1" s="401"/>
      <c r="H1" s="401"/>
      <c r="I1" s="401"/>
      <c r="J1" s="402"/>
      <c r="K1" s="402"/>
      <c r="L1" s="228"/>
      <c r="M1" s="228"/>
      <c r="N1" s="227"/>
      <c r="O1" s="228"/>
      <c r="P1" s="227"/>
      <c r="Q1" s="228"/>
      <c r="R1" s="39"/>
    </row>
    <row r="2" spans="1:18" s="40" customFormat="1" ht="18" customHeight="1">
      <c r="A2" s="407" t="s">
        <v>41</v>
      </c>
      <c r="B2" s="408"/>
      <c r="C2" s="408"/>
      <c r="D2" s="408"/>
      <c r="E2" s="408"/>
      <c r="F2" s="408"/>
      <c r="G2" s="408"/>
      <c r="H2" s="408"/>
      <c r="I2" s="408"/>
      <c r="J2" s="403" t="s">
        <v>50</v>
      </c>
      <c r="K2" s="403"/>
      <c r="L2" s="403"/>
      <c r="M2" s="403"/>
      <c r="N2" s="403"/>
      <c r="O2" s="403"/>
      <c r="P2" s="403"/>
      <c r="Q2" s="403"/>
      <c r="R2" s="403"/>
    </row>
    <row r="3" spans="1:18" s="44" customFormat="1" ht="18" customHeight="1">
      <c r="A3" s="41"/>
      <c r="B3" s="42"/>
      <c r="C3" s="42"/>
      <c r="D3" s="42"/>
      <c r="E3" s="42"/>
      <c r="F3" s="42"/>
      <c r="G3" s="42"/>
      <c r="H3" s="42"/>
      <c r="I3" s="42"/>
      <c r="J3" s="43"/>
      <c r="K3" s="43"/>
      <c r="L3" s="43"/>
      <c r="M3" s="43"/>
      <c r="N3" s="43"/>
      <c r="O3" s="43"/>
      <c r="P3" s="43"/>
      <c r="Q3" s="43"/>
      <c r="R3" s="43"/>
    </row>
    <row r="4" spans="1:18" s="48" customFormat="1" ht="18" customHeight="1" thickBot="1">
      <c r="A4" s="45" t="s">
        <v>158</v>
      </c>
      <c r="B4" s="46"/>
      <c r="C4" s="47"/>
      <c r="D4" s="46"/>
      <c r="E4" s="47"/>
      <c r="F4" s="46"/>
      <c r="G4" s="47"/>
      <c r="H4" s="46"/>
      <c r="I4" s="47"/>
      <c r="R4" s="49" t="s">
        <v>159</v>
      </c>
    </row>
    <row r="5" spans="1:18" s="54" customFormat="1" ht="18.75" customHeight="1">
      <c r="A5" s="427" t="s">
        <v>42</v>
      </c>
      <c r="B5" s="430" t="s">
        <v>246</v>
      </c>
      <c r="C5" s="50"/>
      <c r="D5" s="426" t="s">
        <v>43</v>
      </c>
      <c r="E5" s="50"/>
      <c r="F5" s="426" t="s">
        <v>44</v>
      </c>
      <c r="G5" s="50"/>
      <c r="H5" s="404" t="s">
        <v>195</v>
      </c>
      <c r="I5" s="51"/>
      <c r="J5" s="420" t="s">
        <v>45</v>
      </c>
      <c r="K5" s="52"/>
      <c r="L5" s="52"/>
      <c r="M5" s="52"/>
      <c r="N5" s="52"/>
      <c r="O5" s="52"/>
      <c r="P5" s="52"/>
      <c r="Q5" s="53"/>
      <c r="R5" s="398" t="s">
        <v>46</v>
      </c>
    </row>
    <row r="6" spans="1:18" s="54" customFormat="1" ht="18.75" customHeight="1">
      <c r="A6" s="428"/>
      <c r="B6" s="431"/>
      <c r="C6" s="412" t="s">
        <v>160</v>
      </c>
      <c r="D6" s="417"/>
      <c r="E6" s="412" t="s">
        <v>160</v>
      </c>
      <c r="F6" s="417"/>
      <c r="G6" s="412" t="s">
        <v>160</v>
      </c>
      <c r="H6" s="405"/>
      <c r="I6" s="409" t="s">
        <v>160</v>
      </c>
      <c r="J6" s="421"/>
      <c r="K6" s="55"/>
      <c r="L6" s="419" t="s">
        <v>214</v>
      </c>
      <c r="M6" s="206"/>
      <c r="N6" s="416" t="s">
        <v>317</v>
      </c>
      <c r="O6" s="56"/>
      <c r="P6" s="416" t="s">
        <v>47</v>
      </c>
      <c r="Q6" s="56"/>
      <c r="R6" s="399"/>
    </row>
    <row r="7" spans="1:18" s="54" customFormat="1" ht="25.5" customHeight="1">
      <c r="A7" s="428"/>
      <c r="B7" s="431"/>
      <c r="C7" s="412"/>
      <c r="D7" s="417"/>
      <c r="E7" s="412"/>
      <c r="F7" s="417"/>
      <c r="G7" s="412"/>
      <c r="H7" s="405"/>
      <c r="I7" s="410"/>
      <c r="J7" s="421"/>
      <c r="K7" s="423" t="s">
        <v>160</v>
      </c>
      <c r="L7" s="405"/>
      <c r="M7" s="412" t="s">
        <v>160</v>
      </c>
      <c r="N7" s="417"/>
      <c r="O7" s="412" t="s">
        <v>160</v>
      </c>
      <c r="P7" s="417"/>
      <c r="Q7" s="412" t="s">
        <v>160</v>
      </c>
      <c r="R7" s="399"/>
    </row>
    <row r="8" spans="1:18" s="54" customFormat="1" ht="12.75" customHeight="1">
      <c r="A8" s="428"/>
      <c r="B8" s="431"/>
      <c r="C8" s="412"/>
      <c r="D8" s="417"/>
      <c r="E8" s="412"/>
      <c r="F8" s="417"/>
      <c r="G8" s="412"/>
      <c r="H8" s="405"/>
      <c r="I8" s="410"/>
      <c r="J8" s="421"/>
      <c r="K8" s="424"/>
      <c r="L8" s="405"/>
      <c r="M8" s="413"/>
      <c r="N8" s="417"/>
      <c r="O8" s="413"/>
      <c r="P8" s="417"/>
      <c r="Q8" s="413"/>
      <c r="R8" s="399"/>
    </row>
    <row r="9" spans="1:18" s="54" customFormat="1" ht="12.75" customHeight="1">
      <c r="A9" s="429"/>
      <c r="B9" s="432"/>
      <c r="C9" s="415"/>
      <c r="D9" s="418"/>
      <c r="E9" s="415"/>
      <c r="F9" s="418"/>
      <c r="G9" s="415"/>
      <c r="H9" s="406"/>
      <c r="I9" s="411"/>
      <c r="J9" s="422"/>
      <c r="K9" s="425"/>
      <c r="L9" s="406"/>
      <c r="M9" s="414"/>
      <c r="N9" s="418"/>
      <c r="O9" s="414"/>
      <c r="P9" s="418"/>
      <c r="Q9" s="414"/>
      <c r="R9" s="400"/>
    </row>
    <row r="10" spans="1:18" s="54" customFormat="1" ht="31.5" customHeight="1">
      <c r="A10" s="57">
        <v>2017</v>
      </c>
      <c r="B10" s="58">
        <v>244870</v>
      </c>
      <c r="C10" s="59">
        <v>100</v>
      </c>
      <c r="D10" s="58">
        <v>33180</v>
      </c>
      <c r="E10" s="59">
        <v>13.550046963695022</v>
      </c>
      <c r="F10" s="58">
        <v>17807</v>
      </c>
      <c r="G10" s="59">
        <v>7.2720218891656794</v>
      </c>
      <c r="H10" s="58">
        <v>109952</v>
      </c>
      <c r="I10" s="59">
        <v>44.902193000367539</v>
      </c>
      <c r="J10" s="58">
        <v>83931</v>
      </c>
      <c r="K10" s="59">
        <v>34.275738146771758</v>
      </c>
      <c r="L10" s="58">
        <v>51174</v>
      </c>
      <c r="M10" s="59">
        <v>20.898435904765794</v>
      </c>
      <c r="N10" s="58">
        <v>193</v>
      </c>
      <c r="O10" s="59">
        <v>7.8817331645362851E-2</v>
      </c>
      <c r="P10" s="58">
        <v>32564</v>
      </c>
      <c r="Q10" s="60">
        <v>13.2984849103606</v>
      </c>
      <c r="R10" s="57">
        <v>2017</v>
      </c>
    </row>
    <row r="11" spans="1:18" s="63" customFormat="1" ht="31.5" customHeight="1">
      <c r="A11" s="61">
        <v>2018</v>
      </c>
      <c r="B11" s="58">
        <v>259883</v>
      </c>
      <c r="C11" s="59">
        <v>100</v>
      </c>
      <c r="D11" s="62">
        <v>34024</v>
      </c>
      <c r="E11" s="59">
        <v>13.092045266523783</v>
      </c>
      <c r="F11" s="58">
        <v>19126</v>
      </c>
      <c r="G11" s="59">
        <v>7.3594656056764007</v>
      </c>
      <c r="H11" s="58">
        <v>112411</v>
      </c>
      <c r="I11" s="59">
        <v>43.254464509029063</v>
      </c>
      <c r="J11" s="58">
        <v>94322</v>
      </c>
      <c r="K11" s="59">
        <v>36.294024618770756</v>
      </c>
      <c r="L11" s="58">
        <v>58999</v>
      </c>
      <c r="M11" s="59">
        <v>22.702139039490849</v>
      </c>
      <c r="N11" s="58">
        <v>297</v>
      </c>
      <c r="O11" s="59">
        <v>0.11428219621906781</v>
      </c>
      <c r="P11" s="58">
        <v>35026</v>
      </c>
      <c r="Q11" s="60">
        <v>13.477603383060838</v>
      </c>
      <c r="R11" s="61">
        <v>2018</v>
      </c>
    </row>
    <row r="12" spans="1:18" s="63" customFormat="1" ht="31.5" customHeight="1">
      <c r="A12" s="61">
        <v>2019</v>
      </c>
      <c r="B12" s="58">
        <v>257487</v>
      </c>
      <c r="C12" s="59">
        <v>100</v>
      </c>
      <c r="D12" s="62">
        <v>33773</v>
      </c>
      <c r="E12" s="59">
        <v>13.116390342036684</v>
      </c>
      <c r="F12" s="58">
        <v>18897</v>
      </c>
      <c r="G12" s="59">
        <v>7.3390112898903643</v>
      </c>
      <c r="H12" s="58">
        <v>108587</v>
      </c>
      <c r="I12" s="59">
        <v>42.171837801520077</v>
      </c>
      <c r="J12" s="58">
        <v>96230</v>
      </c>
      <c r="K12" s="59">
        <v>37.372760566552877</v>
      </c>
      <c r="L12" s="58">
        <v>62397</v>
      </c>
      <c r="M12" s="59">
        <v>24.233068077223315</v>
      </c>
      <c r="N12" s="58">
        <v>359</v>
      </c>
      <c r="O12" s="59">
        <v>0.13942451463569036</v>
      </c>
      <c r="P12" s="58">
        <v>33474</v>
      </c>
      <c r="Q12" s="60">
        <v>13.00026797469387</v>
      </c>
      <c r="R12" s="61">
        <v>2019</v>
      </c>
    </row>
    <row r="13" spans="1:18" s="54" customFormat="1" ht="31.5" customHeight="1">
      <c r="A13" s="61">
        <v>2020</v>
      </c>
      <c r="B13" s="58">
        <v>255334</v>
      </c>
      <c r="C13" s="59">
        <v>100</v>
      </c>
      <c r="D13" s="62">
        <v>35011</v>
      </c>
      <c r="E13" s="59">
        <v>13.711844094401842</v>
      </c>
      <c r="F13" s="62">
        <v>18587</v>
      </c>
      <c r="G13" s="59">
        <v>7.2794849099610701</v>
      </c>
      <c r="H13" s="62">
        <v>108402</v>
      </c>
      <c r="I13" s="59">
        <v>42.454980535298866</v>
      </c>
      <c r="J13" s="62">
        <v>93334</v>
      </c>
      <c r="K13" s="59">
        <v>36.553690460338224</v>
      </c>
      <c r="L13" s="62">
        <v>60163</v>
      </c>
      <c r="M13" s="59">
        <v>23.562471116263403</v>
      </c>
      <c r="N13" s="62">
        <v>276</v>
      </c>
      <c r="O13" s="59">
        <v>0.10809371254905339</v>
      </c>
      <c r="P13" s="62">
        <v>32895</v>
      </c>
      <c r="Q13" s="59">
        <v>12.883125631525767</v>
      </c>
      <c r="R13" s="61">
        <v>2020</v>
      </c>
    </row>
    <row r="14" spans="1:18" s="63" customFormat="1" ht="31.5" customHeight="1">
      <c r="A14" s="64">
        <v>2021</v>
      </c>
      <c r="B14" s="65">
        <f>SUM(D14,F14,H14,J14)</f>
        <v>263894</v>
      </c>
      <c r="C14" s="239">
        <f>B14/$B14*100</f>
        <v>100</v>
      </c>
      <c r="D14" s="240">
        <f>SUM(D16:D27)</f>
        <v>35206</v>
      </c>
      <c r="E14" s="239">
        <f>D14/$B14*100</f>
        <v>13.340962659249547</v>
      </c>
      <c r="F14" s="240">
        <f>SUM(F16:F27)</f>
        <v>20225</v>
      </c>
      <c r="G14" s="239">
        <f>F14/$B14*100</f>
        <v>7.6640620855343426</v>
      </c>
      <c r="H14" s="240">
        <f>SUM(H16:H27)</f>
        <v>109539</v>
      </c>
      <c r="I14" s="239">
        <f>H14/$B14*100</f>
        <v>41.508711831265579</v>
      </c>
      <c r="J14" s="240">
        <f>SUM(J16:J27)</f>
        <v>98924</v>
      </c>
      <c r="K14" s="239">
        <f>J14/$B14*100</f>
        <v>37.486263423950525</v>
      </c>
      <c r="L14" s="240">
        <f>SUM(L16:L27)</f>
        <v>67284</v>
      </c>
      <c r="M14" s="239">
        <f>L14/$B14*100</f>
        <v>25.496600907940309</v>
      </c>
      <c r="N14" s="240">
        <f>SUM(N16:N27)</f>
        <v>292</v>
      </c>
      <c r="O14" s="239">
        <f>N14/$B14*100</f>
        <v>0.11065048845369731</v>
      </c>
      <c r="P14" s="240">
        <f>SUM(P16:P27)</f>
        <v>31348</v>
      </c>
      <c r="Q14" s="239">
        <f>P14/$B14*100</f>
        <v>11.87901202755652</v>
      </c>
      <c r="R14" s="64">
        <v>2021</v>
      </c>
    </row>
    <row r="15" spans="1:18" s="54" customFormat="1" ht="24" customHeight="1">
      <c r="A15" s="66"/>
      <c r="B15" s="65"/>
      <c r="C15" s="59"/>
      <c r="D15" s="65"/>
      <c r="E15" s="59"/>
      <c r="F15" s="65"/>
      <c r="G15" s="59"/>
      <c r="H15" s="65"/>
      <c r="I15" s="59"/>
      <c r="J15" s="65"/>
      <c r="K15" s="59"/>
      <c r="L15" s="65"/>
      <c r="M15" s="59"/>
      <c r="N15" s="65"/>
      <c r="O15" s="59"/>
      <c r="P15" s="65"/>
      <c r="Q15" s="60"/>
      <c r="R15" s="66"/>
    </row>
    <row r="16" spans="1:18" s="54" customFormat="1" ht="31.5" customHeight="1">
      <c r="A16" s="66" t="s">
        <v>145</v>
      </c>
      <c r="B16" s="241">
        <f>SUM(D16,F16,H16,J16)</f>
        <v>27072</v>
      </c>
      <c r="C16" s="59">
        <f t="shared" ref="C16:C27" si="0">B16/$B16*100</f>
        <v>100</v>
      </c>
      <c r="D16" s="282">
        <v>3401</v>
      </c>
      <c r="E16" s="59">
        <f>D16/$B16*100</f>
        <v>12.562795508274233</v>
      </c>
      <c r="F16" s="363">
        <v>2537</v>
      </c>
      <c r="G16" s="59">
        <f>F16/$B16*100</f>
        <v>9.3713061465721044</v>
      </c>
      <c r="H16" s="364">
        <v>13025</v>
      </c>
      <c r="I16" s="59">
        <f>H16/$B16*100</f>
        <v>48.112440898345156</v>
      </c>
      <c r="J16" s="259">
        <f>SUM(L16,N16,P16)</f>
        <v>8109</v>
      </c>
      <c r="K16" s="59">
        <f t="shared" ref="K16:K27" si="1">J16/$B16*100</f>
        <v>29.953457446808514</v>
      </c>
      <c r="L16" s="282">
        <v>5411</v>
      </c>
      <c r="M16" s="59">
        <f>L16/$B16*100</f>
        <v>19.987440898345156</v>
      </c>
      <c r="N16" s="365">
        <v>29</v>
      </c>
      <c r="O16" s="59">
        <f>N16/$B16*100</f>
        <v>0.10712174940898346</v>
      </c>
      <c r="P16" s="365">
        <v>2669</v>
      </c>
      <c r="Q16" s="59">
        <f>P16/$B16*100</f>
        <v>9.858894799054374</v>
      </c>
      <c r="R16" s="54" t="s">
        <v>58</v>
      </c>
    </row>
    <row r="17" spans="1:18" s="54" customFormat="1" ht="31.5" customHeight="1">
      <c r="A17" s="66" t="s">
        <v>146</v>
      </c>
      <c r="B17" s="241">
        <f t="shared" ref="B17:B27" si="2">SUM(D17,F17,H17,J17)</f>
        <v>25532</v>
      </c>
      <c r="C17" s="59">
        <f t="shared" si="0"/>
        <v>100</v>
      </c>
      <c r="D17" s="282">
        <v>3283</v>
      </c>
      <c r="E17" s="59">
        <f t="shared" ref="E17:E27" si="3">D17/$B17*100</f>
        <v>12.858373805420648</v>
      </c>
      <c r="F17" s="363">
        <v>2227</v>
      </c>
      <c r="G17" s="59">
        <f t="shared" ref="G17:G27" si="4">F17/$B17*100</f>
        <v>8.7223875920413594</v>
      </c>
      <c r="H17" s="364">
        <v>12257</v>
      </c>
      <c r="I17" s="59">
        <f t="shared" ref="I17:I27" si="5">H17/$B17*100</f>
        <v>48.006423311922291</v>
      </c>
      <c r="J17" s="259">
        <f>SUM(L17,N17,P17)</f>
        <v>7765</v>
      </c>
      <c r="K17" s="59">
        <f t="shared" si="1"/>
        <v>30.412815290615697</v>
      </c>
      <c r="L17" s="282">
        <v>5401</v>
      </c>
      <c r="M17" s="59">
        <f t="shared" ref="M17:M27" si="6">L17/$B17*100</f>
        <v>21.153846153846153</v>
      </c>
      <c r="N17" s="365">
        <v>27</v>
      </c>
      <c r="O17" s="59">
        <f t="shared" ref="O17:O27" si="7">N17/$B17*100</f>
        <v>0.10574964750117499</v>
      </c>
      <c r="P17" s="365">
        <v>2337</v>
      </c>
      <c r="Q17" s="59">
        <f t="shared" ref="Q17:Q27" si="8">P17/$B17*100</f>
        <v>9.153219489268368</v>
      </c>
      <c r="R17" s="54" t="s">
        <v>59</v>
      </c>
    </row>
    <row r="18" spans="1:18" s="54" customFormat="1" ht="31.5" customHeight="1">
      <c r="A18" s="66" t="s">
        <v>147</v>
      </c>
      <c r="B18" s="241">
        <f t="shared" si="2"/>
        <v>22218</v>
      </c>
      <c r="C18" s="59">
        <f t="shared" si="0"/>
        <v>100</v>
      </c>
      <c r="D18" s="282">
        <v>2775</v>
      </c>
      <c r="E18" s="59">
        <f t="shared" si="3"/>
        <v>12.489873075884418</v>
      </c>
      <c r="F18" s="363">
        <v>1808</v>
      </c>
      <c r="G18" s="59">
        <f t="shared" si="4"/>
        <v>8.1375461337654151</v>
      </c>
      <c r="H18" s="364">
        <v>10239</v>
      </c>
      <c r="I18" s="59">
        <f t="shared" si="5"/>
        <v>46.084256008641646</v>
      </c>
      <c r="J18" s="259">
        <f t="shared" ref="J18:J27" si="9">SUM(L18,N18,P18)</f>
        <v>7396</v>
      </c>
      <c r="K18" s="59">
        <f t="shared" si="1"/>
        <v>33.288324781708525</v>
      </c>
      <c r="L18" s="282">
        <v>4618</v>
      </c>
      <c r="M18" s="59">
        <f t="shared" si="6"/>
        <v>20.784949140336664</v>
      </c>
      <c r="N18" s="365">
        <v>24</v>
      </c>
      <c r="O18" s="59">
        <f t="shared" si="7"/>
        <v>0.10802052389954091</v>
      </c>
      <c r="P18" s="365">
        <v>2754</v>
      </c>
      <c r="Q18" s="59">
        <f t="shared" si="8"/>
        <v>12.39535511747232</v>
      </c>
      <c r="R18" s="32" t="s">
        <v>70</v>
      </c>
    </row>
    <row r="19" spans="1:18" s="54" customFormat="1" ht="31.5" customHeight="1">
      <c r="A19" s="66" t="s">
        <v>148</v>
      </c>
      <c r="B19" s="241">
        <f t="shared" si="2"/>
        <v>20815</v>
      </c>
      <c r="C19" s="59">
        <f t="shared" si="0"/>
        <v>100</v>
      </c>
      <c r="D19" s="282">
        <v>2872</v>
      </c>
      <c r="E19" s="59">
        <f t="shared" si="3"/>
        <v>13.797742012971415</v>
      </c>
      <c r="F19" s="363">
        <v>1616</v>
      </c>
      <c r="G19" s="59">
        <f t="shared" si="4"/>
        <v>7.7636319961566187</v>
      </c>
      <c r="H19" s="364">
        <v>9263</v>
      </c>
      <c r="I19" s="59">
        <f t="shared" si="5"/>
        <v>44.501561374009128</v>
      </c>
      <c r="J19" s="259">
        <f t="shared" si="9"/>
        <v>7064</v>
      </c>
      <c r="K19" s="59">
        <f t="shared" si="1"/>
        <v>33.937064616862841</v>
      </c>
      <c r="L19" s="282">
        <v>4214</v>
      </c>
      <c r="M19" s="59">
        <f t="shared" si="6"/>
        <v>20.24501561374009</v>
      </c>
      <c r="N19" s="365">
        <v>24</v>
      </c>
      <c r="O19" s="59">
        <f t="shared" si="7"/>
        <v>0.11530146528945472</v>
      </c>
      <c r="P19" s="365">
        <v>2826</v>
      </c>
      <c r="Q19" s="59">
        <f t="shared" si="8"/>
        <v>13.576747537833292</v>
      </c>
      <c r="R19" s="54" t="s">
        <v>61</v>
      </c>
    </row>
    <row r="20" spans="1:18" s="54" customFormat="1" ht="31.5" customHeight="1">
      <c r="A20" s="66" t="s">
        <v>149</v>
      </c>
      <c r="B20" s="241">
        <f t="shared" si="2"/>
        <v>18441</v>
      </c>
      <c r="C20" s="59">
        <f t="shared" si="0"/>
        <v>100</v>
      </c>
      <c r="D20" s="282">
        <v>2725</v>
      </c>
      <c r="E20" s="59">
        <f t="shared" si="3"/>
        <v>14.776855918876416</v>
      </c>
      <c r="F20" s="363">
        <v>1336</v>
      </c>
      <c r="G20" s="59">
        <f t="shared" si="4"/>
        <v>7.2447264248142726</v>
      </c>
      <c r="H20" s="364">
        <v>8102</v>
      </c>
      <c r="I20" s="59">
        <f t="shared" si="5"/>
        <v>43.93471069898596</v>
      </c>
      <c r="J20" s="259">
        <f t="shared" si="9"/>
        <v>6278</v>
      </c>
      <c r="K20" s="59">
        <f t="shared" si="1"/>
        <v>34.043706957323359</v>
      </c>
      <c r="L20" s="282">
        <v>3579</v>
      </c>
      <c r="M20" s="59">
        <f t="shared" si="6"/>
        <v>19.40784122336099</v>
      </c>
      <c r="N20" s="365">
        <v>21</v>
      </c>
      <c r="O20" s="59">
        <f t="shared" si="7"/>
        <v>0.1138766878151944</v>
      </c>
      <c r="P20" s="365">
        <v>2678</v>
      </c>
      <c r="Q20" s="59">
        <f t="shared" si="8"/>
        <v>14.521989046147171</v>
      </c>
      <c r="R20" s="67" t="s">
        <v>62</v>
      </c>
    </row>
    <row r="21" spans="1:18" s="54" customFormat="1" ht="31.5" customHeight="1">
      <c r="A21" s="66" t="s">
        <v>150</v>
      </c>
      <c r="B21" s="241">
        <f>SUM(D21,F21,H21,J21)</f>
        <v>17823</v>
      </c>
      <c r="C21" s="59">
        <f t="shared" si="0"/>
        <v>100</v>
      </c>
      <c r="D21" s="282">
        <v>2733</v>
      </c>
      <c r="E21" s="59">
        <f t="shared" si="3"/>
        <v>15.334118835212927</v>
      </c>
      <c r="F21" s="363">
        <v>1284</v>
      </c>
      <c r="G21" s="59">
        <f t="shared" si="4"/>
        <v>7.2041743814172694</v>
      </c>
      <c r="H21" s="364">
        <v>7509</v>
      </c>
      <c r="I21" s="59">
        <f t="shared" si="5"/>
        <v>42.130954384783706</v>
      </c>
      <c r="J21" s="259">
        <f>SUM(L21,N21,P21)</f>
        <v>6297</v>
      </c>
      <c r="K21" s="59">
        <f t="shared" si="1"/>
        <v>35.3307523985861</v>
      </c>
      <c r="L21" s="282">
        <v>3666</v>
      </c>
      <c r="M21" s="59">
        <f t="shared" si="6"/>
        <v>20.568927789934357</v>
      </c>
      <c r="N21" s="365">
        <v>24</v>
      </c>
      <c r="O21" s="59">
        <f t="shared" si="7"/>
        <v>0.13465746507321999</v>
      </c>
      <c r="P21" s="365">
        <v>2607</v>
      </c>
      <c r="Q21" s="59">
        <f t="shared" si="8"/>
        <v>14.627167143578523</v>
      </c>
      <c r="R21" s="54" t="s">
        <v>63</v>
      </c>
    </row>
    <row r="22" spans="1:18" s="54" customFormat="1" ht="31.5" customHeight="1">
      <c r="A22" s="66" t="s">
        <v>151</v>
      </c>
      <c r="B22" s="241">
        <f t="shared" si="2"/>
        <v>17676</v>
      </c>
      <c r="C22" s="59">
        <f t="shared" si="0"/>
        <v>100</v>
      </c>
      <c r="D22" s="282">
        <v>2657</v>
      </c>
      <c r="E22" s="59">
        <f t="shared" si="3"/>
        <v>15.031681375876897</v>
      </c>
      <c r="F22" s="363">
        <v>1329</v>
      </c>
      <c r="G22" s="59">
        <f t="shared" si="4"/>
        <v>7.5186693822131705</v>
      </c>
      <c r="H22" s="364">
        <v>7122</v>
      </c>
      <c r="I22" s="59">
        <f t="shared" si="5"/>
        <v>40.291921249151393</v>
      </c>
      <c r="J22" s="259">
        <f t="shared" si="9"/>
        <v>6568</v>
      </c>
      <c r="K22" s="59">
        <f t="shared" si="1"/>
        <v>37.157727992758545</v>
      </c>
      <c r="L22" s="282">
        <v>4090</v>
      </c>
      <c r="M22" s="59">
        <f t="shared" si="6"/>
        <v>23.138719167232406</v>
      </c>
      <c r="N22" s="365">
        <v>24</v>
      </c>
      <c r="O22" s="59">
        <f t="shared" si="7"/>
        <v>0.1357773251866938</v>
      </c>
      <c r="P22" s="365">
        <v>2454</v>
      </c>
      <c r="Q22" s="59">
        <f t="shared" si="8"/>
        <v>13.883231500339443</v>
      </c>
      <c r="R22" s="54" t="s">
        <v>64</v>
      </c>
    </row>
    <row r="23" spans="1:18" s="54" customFormat="1" ht="31.5" customHeight="1">
      <c r="A23" s="66" t="s">
        <v>152</v>
      </c>
      <c r="B23" s="241">
        <f t="shared" si="2"/>
        <v>21009</v>
      </c>
      <c r="C23" s="59">
        <f t="shared" si="0"/>
        <v>100</v>
      </c>
      <c r="D23" s="282">
        <v>3232</v>
      </c>
      <c r="E23" s="59">
        <f t="shared" si="3"/>
        <v>15.383883097720025</v>
      </c>
      <c r="F23" s="363">
        <v>1466</v>
      </c>
      <c r="G23" s="59">
        <f t="shared" si="4"/>
        <v>6.9779618258841447</v>
      </c>
      <c r="H23" s="364">
        <v>7625</v>
      </c>
      <c r="I23" s="59">
        <f t="shared" si="5"/>
        <v>36.293969251273261</v>
      </c>
      <c r="J23" s="259">
        <f t="shared" si="9"/>
        <v>8686</v>
      </c>
      <c r="K23" s="59">
        <f t="shared" si="1"/>
        <v>41.344185825122565</v>
      </c>
      <c r="L23" s="282">
        <v>6419</v>
      </c>
      <c r="M23" s="59">
        <f t="shared" si="6"/>
        <v>30.553572278547293</v>
      </c>
      <c r="N23" s="365">
        <v>24</v>
      </c>
      <c r="O23" s="59">
        <f t="shared" si="7"/>
        <v>0.11423675567613879</v>
      </c>
      <c r="P23" s="365">
        <v>2243</v>
      </c>
      <c r="Q23" s="59">
        <f t="shared" si="8"/>
        <v>10.676376790899139</v>
      </c>
      <c r="R23" s="54" t="s">
        <v>65</v>
      </c>
    </row>
    <row r="24" spans="1:18" s="54" customFormat="1" ht="31.5" customHeight="1">
      <c r="A24" s="66" t="s">
        <v>153</v>
      </c>
      <c r="B24" s="241">
        <f t="shared" si="2"/>
        <v>24693</v>
      </c>
      <c r="C24" s="59">
        <f t="shared" si="0"/>
        <v>100</v>
      </c>
      <c r="D24" s="282">
        <v>2904</v>
      </c>
      <c r="E24" s="59">
        <f t="shared" si="3"/>
        <v>11.760417932207508</v>
      </c>
      <c r="F24" s="363">
        <v>1411</v>
      </c>
      <c r="G24" s="59">
        <f t="shared" si="4"/>
        <v>5.7141700076944888</v>
      </c>
      <c r="H24" s="364">
        <v>7520</v>
      </c>
      <c r="I24" s="59">
        <f t="shared" si="5"/>
        <v>30.453974810675088</v>
      </c>
      <c r="J24" s="259">
        <f t="shared" si="9"/>
        <v>12858</v>
      </c>
      <c r="K24" s="59">
        <f t="shared" si="1"/>
        <v>52.071437249422914</v>
      </c>
      <c r="L24" s="282">
        <v>10425</v>
      </c>
      <c r="M24" s="59">
        <f t="shared" si="6"/>
        <v>42.218442473575507</v>
      </c>
      <c r="N24" s="365">
        <v>24</v>
      </c>
      <c r="O24" s="59">
        <f t="shared" si="7"/>
        <v>9.7193536629814115E-2</v>
      </c>
      <c r="P24" s="365">
        <v>2409</v>
      </c>
      <c r="Q24" s="59">
        <f t="shared" si="8"/>
        <v>9.7558012392175915</v>
      </c>
      <c r="R24" s="54" t="s">
        <v>66</v>
      </c>
    </row>
    <row r="25" spans="1:18" s="54" customFormat="1" ht="31.5" customHeight="1">
      <c r="A25" s="66" t="s">
        <v>154</v>
      </c>
      <c r="B25" s="241">
        <f t="shared" si="2"/>
        <v>21699</v>
      </c>
      <c r="C25" s="59">
        <f t="shared" si="0"/>
        <v>100</v>
      </c>
      <c r="D25" s="282">
        <v>2751</v>
      </c>
      <c r="E25" s="59">
        <f t="shared" si="3"/>
        <v>12.678003594635697</v>
      </c>
      <c r="F25" s="363">
        <v>1329</v>
      </c>
      <c r="G25" s="59">
        <f t="shared" si="4"/>
        <v>6.1247062076593393</v>
      </c>
      <c r="H25" s="364">
        <v>7427</v>
      </c>
      <c r="I25" s="59">
        <f t="shared" si="5"/>
        <v>34.227383750403249</v>
      </c>
      <c r="J25" s="259">
        <f t="shared" si="9"/>
        <v>10192</v>
      </c>
      <c r="K25" s="59">
        <f t="shared" si="1"/>
        <v>46.969906447301717</v>
      </c>
      <c r="L25" s="282">
        <v>7731</v>
      </c>
      <c r="M25" s="59">
        <f t="shared" si="6"/>
        <v>35.628369970966403</v>
      </c>
      <c r="N25" s="365">
        <v>22</v>
      </c>
      <c r="O25" s="59">
        <f t="shared" si="7"/>
        <v>0.1013871606986497</v>
      </c>
      <c r="P25" s="365">
        <v>2439</v>
      </c>
      <c r="Q25" s="59">
        <f t="shared" si="8"/>
        <v>11.240149315636664</v>
      </c>
      <c r="R25" s="54" t="s">
        <v>67</v>
      </c>
    </row>
    <row r="26" spans="1:18" s="54" customFormat="1" ht="31.5" customHeight="1">
      <c r="A26" s="66" t="s">
        <v>155</v>
      </c>
      <c r="B26" s="241">
        <f t="shared" si="2"/>
        <v>23234</v>
      </c>
      <c r="C26" s="59">
        <f t="shared" si="0"/>
        <v>100</v>
      </c>
      <c r="D26" s="282">
        <v>2896</v>
      </c>
      <c r="E26" s="59">
        <f t="shared" si="3"/>
        <v>12.464491693208229</v>
      </c>
      <c r="F26" s="363">
        <v>1706</v>
      </c>
      <c r="G26" s="59">
        <f t="shared" si="4"/>
        <v>7.3426874408194882</v>
      </c>
      <c r="H26" s="364">
        <v>8963</v>
      </c>
      <c r="I26" s="59">
        <f t="shared" si="5"/>
        <v>38.577085306017047</v>
      </c>
      <c r="J26" s="259">
        <f t="shared" si="9"/>
        <v>9669</v>
      </c>
      <c r="K26" s="59">
        <f t="shared" si="1"/>
        <v>41.615735559955233</v>
      </c>
      <c r="L26" s="282">
        <v>6764</v>
      </c>
      <c r="M26" s="59">
        <f t="shared" si="6"/>
        <v>29.112507532065081</v>
      </c>
      <c r="N26" s="365">
        <v>24</v>
      </c>
      <c r="O26" s="59">
        <f t="shared" si="7"/>
        <v>0.10329689248515107</v>
      </c>
      <c r="P26" s="365">
        <v>2881</v>
      </c>
      <c r="Q26" s="59">
        <f t="shared" si="8"/>
        <v>12.39993113540501</v>
      </c>
      <c r="R26" s="54" t="s">
        <v>68</v>
      </c>
    </row>
    <row r="27" spans="1:18" s="54" customFormat="1" ht="31.5" customHeight="1" thickBot="1">
      <c r="A27" s="68" t="s">
        <v>156</v>
      </c>
      <c r="B27" s="241">
        <f t="shared" si="2"/>
        <v>23682</v>
      </c>
      <c r="C27" s="59">
        <f t="shared" si="0"/>
        <v>100</v>
      </c>
      <c r="D27" s="282">
        <v>2977</v>
      </c>
      <c r="E27" s="59">
        <f t="shared" si="3"/>
        <v>12.570728823579088</v>
      </c>
      <c r="F27" s="363">
        <v>2176</v>
      </c>
      <c r="G27" s="59">
        <f t="shared" si="4"/>
        <v>9.1884131407820284</v>
      </c>
      <c r="H27" s="364">
        <v>10487</v>
      </c>
      <c r="I27" s="59">
        <f t="shared" si="5"/>
        <v>44.28257748500971</v>
      </c>
      <c r="J27" s="259">
        <f t="shared" si="9"/>
        <v>8042</v>
      </c>
      <c r="K27" s="59">
        <f t="shared" si="1"/>
        <v>33.958280550629169</v>
      </c>
      <c r="L27" s="282">
        <v>4966</v>
      </c>
      <c r="M27" s="59">
        <f t="shared" si="6"/>
        <v>20.969512710075165</v>
      </c>
      <c r="N27" s="365">
        <v>25</v>
      </c>
      <c r="O27" s="59">
        <f t="shared" si="7"/>
        <v>0.1055654083269994</v>
      </c>
      <c r="P27" s="365">
        <v>3051</v>
      </c>
      <c r="Q27" s="59">
        <f t="shared" si="8"/>
        <v>12.883202432227009</v>
      </c>
      <c r="R27" s="69" t="s">
        <v>69</v>
      </c>
    </row>
    <row r="28" spans="1:18" s="54" customFormat="1" ht="12" customHeight="1">
      <c r="A28" s="341" t="s">
        <v>192</v>
      </c>
      <c r="B28" s="342"/>
      <c r="C28" s="342"/>
      <c r="D28" s="342"/>
      <c r="E28" s="342"/>
      <c r="F28" s="342"/>
      <c r="G28" s="342"/>
      <c r="H28" s="342"/>
      <c r="I28" s="342"/>
      <c r="J28" s="343"/>
      <c r="K28" s="342"/>
      <c r="L28" s="342"/>
      <c r="M28" s="342"/>
      <c r="N28" s="343"/>
      <c r="O28" s="342"/>
      <c r="P28" s="343"/>
      <c r="Q28" s="342"/>
      <c r="R28" s="344" t="s">
        <v>71</v>
      </c>
    </row>
    <row r="29" spans="1:18" s="54" customFormat="1" ht="12" customHeight="1">
      <c r="A29" s="266" t="s">
        <v>194</v>
      </c>
      <c r="B29" s="71"/>
      <c r="C29" s="72"/>
      <c r="D29" s="71"/>
      <c r="E29" s="72"/>
      <c r="F29" s="71"/>
      <c r="G29" s="72"/>
      <c r="H29" s="71"/>
      <c r="I29" s="72"/>
      <c r="J29" s="71"/>
      <c r="K29" s="72"/>
      <c r="L29" s="72"/>
      <c r="M29" s="72"/>
      <c r="N29" s="71"/>
      <c r="O29" s="72"/>
      <c r="P29" s="71"/>
      <c r="Q29" s="72"/>
      <c r="R29" s="73"/>
    </row>
    <row r="30" spans="1:18" s="54" customFormat="1" ht="12" customHeight="1">
      <c r="A30" s="266" t="s">
        <v>196</v>
      </c>
      <c r="B30" s="71"/>
      <c r="C30" s="72"/>
      <c r="D30" s="71"/>
      <c r="E30" s="72"/>
      <c r="F30" s="71"/>
      <c r="G30" s="72"/>
      <c r="H30" s="71"/>
      <c r="I30" s="72"/>
      <c r="J30" s="71"/>
      <c r="K30" s="72"/>
      <c r="L30" s="72"/>
      <c r="M30" s="72"/>
      <c r="N30" s="71"/>
      <c r="O30" s="72"/>
      <c r="P30" s="71"/>
      <c r="Q30" s="72"/>
      <c r="R30" s="73"/>
    </row>
    <row r="31" spans="1:18" s="54" customFormat="1" ht="11.25">
      <c r="A31" s="70"/>
      <c r="B31" s="71"/>
      <c r="C31" s="72"/>
      <c r="D31" s="71"/>
      <c r="E31" s="72"/>
      <c r="F31" s="71"/>
      <c r="G31" s="74"/>
      <c r="H31" s="71"/>
      <c r="I31" s="72"/>
      <c r="J31" s="71"/>
      <c r="K31" s="72"/>
      <c r="L31" s="72"/>
      <c r="M31" s="72"/>
      <c r="N31" s="71"/>
      <c r="O31" s="72"/>
      <c r="P31" s="71"/>
      <c r="Q31" s="72"/>
      <c r="R31" s="73"/>
    </row>
    <row r="32" spans="1:18" s="54" customFormat="1" ht="11.25">
      <c r="A32" s="70"/>
      <c r="B32" s="71"/>
      <c r="C32" s="72"/>
      <c r="D32" s="71"/>
      <c r="E32" s="72"/>
      <c r="F32" s="71"/>
      <c r="G32" s="72"/>
      <c r="H32" s="71"/>
      <c r="I32" s="72"/>
      <c r="J32" s="71"/>
      <c r="K32" s="72"/>
      <c r="L32" s="72"/>
      <c r="M32" s="72"/>
      <c r="N32" s="71"/>
      <c r="O32" s="72"/>
      <c r="P32" s="71"/>
      <c r="Q32" s="72"/>
      <c r="R32" s="73"/>
    </row>
    <row r="33" spans="1:18" s="54" customFormat="1" ht="11.25">
      <c r="A33" s="70"/>
      <c r="B33" s="71"/>
      <c r="C33" s="72"/>
      <c r="D33" s="71"/>
      <c r="E33" s="72"/>
      <c r="F33" s="71"/>
      <c r="G33" s="72"/>
      <c r="H33" s="71"/>
      <c r="I33" s="72"/>
      <c r="J33" s="71"/>
      <c r="K33" s="72"/>
      <c r="L33" s="72"/>
      <c r="M33" s="72"/>
      <c r="N33" s="71"/>
      <c r="O33" s="72"/>
      <c r="P33" s="71"/>
      <c r="Q33" s="72"/>
      <c r="R33" s="73"/>
    </row>
    <row r="34" spans="1:18" s="54" customFormat="1" ht="11.25">
      <c r="A34" s="70"/>
      <c r="B34" s="71"/>
      <c r="C34" s="72"/>
      <c r="D34" s="71"/>
      <c r="E34" s="72"/>
      <c r="F34" s="71"/>
      <c r="G34" s="72"/>
      <c r="H34" s="71"/>
      <c r="I34" s="72"/>
      <c r="J34" s="71"/>
      <c r="K34" s="72"/>
      <c r="L34" s="72"/>
      <c r="M34" s="72"/>
      <c r="N34" s="71"/>
      <c r="O34" s="72"/>
      <c r="P34" s="71"/>
      <c r="Q34" s="72"/>
      <c r="R34" s="73"/>
    </row>
    <row r="35" spans="1:18" s="54" customFormat="1" ht="11.25">
      <c r="A35" s="70"/>
      <c r="B35" s="71"/>
      <c r="C35" s="72"/>
      <c r="D35" s="71"/>
      <c r="E35" s="72"/>
      <c r="F35" s="71"/>
      <c r="G35" s="72"/>
      <c r="H35" s="71"/>
      <c r="I35" s="72"/>
      <c r="J35" s="71"/>
      <c r="K35" s="72"/>
      <c r="L35" s="72"/>
      <c r="M35" s="72"/>
      <c r="N35" s="71"/>
      <c r="O35" s="72"/>
      <c r="P35" s="71"/>
      <c r="Q35" s="72"/>
      <c r="R35" s="73"/>
    </row>
    <row r="36" spans="1:18" s="54" customFormat="1" ht="11.25">
      <c r="A36" s="70"/>
      <c r="B36" s="71"/>
      <c r="C36" s="72"/>
      <c r="D36" s="71"/>
      <c r="E36" s="72"/>
      <c r="F36" s="71"/>
      <c r="G36" s="72"/>
      <c r="H36" s="71"/>
      <c r="I36" s="72"/>
      <c r="J36" s="71"/>
      <c r="K36" s="72"/>
      <c r="L36" s="72"/>
      <c r="M36" s="72"/>
      <c r="N36" s="71"/>
      <c r="O36" s="72"/>
      <c r="P36" s="71"/>
      <c r="Q36" s="72"/>
      <c r="R36" s="73"/>
    </row>
    <row r="37" spans="1:18" s="54" customFormat="1" ht="11.25">
      <c r="A37" s="70"/>
      <c r="B37" s="71"/>
      <c r="C37" s="72"/>
      <c r="D37" s="71"/>
      <c r="E37" s="72"/>
      <c r="F37" s="71"/>
      <c r="G37" s="72"/>
      <c r="H37" s="71"/>
      <c r="I37" s="72"/>
      <c r="J37" s="71"/>
      <c r="K37" s="72"/>
      <c r="L37" s="72"/>
      <c r="M37" s="72"/>
      <c r="N37" s="71"/>
      <c r="O37" s="72"/>
      <c r="P37" s="71"/>
      <c r="Q37" s="72"/>
      <c r="R37" s="73"/>
    </row>
    <row r="38" spans="1:18" s="54" customFormat="1" ht="11.25">
      <c r="A38" s="70"/>
      <c r="B38" s="71"/>
      <c r="C38" s="72"/>
      <c r="D38" s="71"/>
      <c r="E38" s="72"/>
      <c r="F38" s="71"/>
      <c r="G38" s="72"/>
      <c r="H38" s="71"/>
      <c r="I38" s="72"/>
      <c r="J38" s="71"/>
      <c r="K38" s="72"/>
      <c r="L38" s="72"/>
      <c r="M38" s="72"/>
      <c r="N38" s="71"/>
      <c r="O38" s="72"/>
      <c r="P38" s="71"/>
      <c r="Q38" s="72"/>
      <c r="R38" s="73"/>
    </row>
    <row r="39" spans="1:18" s="54" customFormat="1" ht="11.25">
      <c r="A39" s="70"/>
      <c r="B39" s="71"/>
      <c r="C39" s="72"/>
      <c r="D39" s="71"/>
      <c r="E39" s="72"/>
      <c r="F39" s="71"/>
      <c r="G39" s="72"/>
      <c r="H39" s="71"/>
      <c r="I39" s="72"/>
      <c r="J39" s="71"/>
      <c r="K39" s="72"/>
      <c r="L39" s="72"/>
      <c r="M39" s="72"/>
      <c r="N39" s="71"/>
      <c r="O39" s="72"/>
      <c r="P39" s="71"/>
      <c r="Q39" s="72"/>
      <c r="R39" s="73"/>
    </row>
    <row r="40" spans="1:18" s="54" customFormat="1" ht="11.25">
      <c r="A40" s="70"/>
      <c r="B40" s="71"/>
      <c r="C40" s="72"/>
      <c r="D40" s="71"/>
      <c r="E40" s="72"/>
      <c r="F40" s="71"/>
      <c r="G40" s="72"/>
      <c r="H40" s="71"/>
      <c r="I40" s="72"/>
      <c r="J40" s="71"/>
      <c r="K40" s="72"/>
      <c r="L40" s="72"/>
      <c r="M40" s="72"/>
      <c r="N40" s="71"/>
      <c r="O40" s="72"/>
      <c r="P40" s="71"/>
      <c r="Q40" s="72"/>
      <c r="R40" s="73"/>
    </row>
    <row r="41" spans="1:18" s="54" customFormat="1" ht="11.25">
      <c r="A41" s="70"/>
      <c r="B41" s="71"/>
      <c r="C41" s="72"/>
      <c r="D41" s="71"/>
      <c r="E41" s="72"/>
      <c r="F41" s="71"/>
      <c r="G41" s="72"/>
      <c r="H41" s="71"/>
      <c r="I41" s="72"/>
      <c r="J41" s="71"/>
      <c r="K41" s="72"/>
      <c r="L41" s="72"/>
      <c r="M41" s="72"/>
      <c r="N41" s="71"/>
      <c r="O41" s="72"/>
      <c r="P41" s="71"/>
      <c r="Q41" s="72"/>
      <c r="R41" s="73"/>
    </row>
    <row r="42" spans="1:18" s="54" customFormat="1" ht="11.25">
      <c r="A42" s="70"/>
      <c r="B42" s="71"/>
      <c r="C42" s="72"/>
      <c r="D42" s="71"/>
      <c r="E42" s="72"/>
      <c r="F42" s="71"/>
      <c r="G42" s="72"/>
      <c r="H42" s="71"/>
      <c r="I42" s="72"/>
      <c r="J42" s="71"/>
      <c r="K42" s="72"/>
      <c r="L42" s="72"/>
      <c r="M42" s="72"/>
      <c r="N42" s="71"/>
      <c r="O42" s="72"/>
      <c r="P42" s="71"/>
      <c r="Q42" s="72"/>
      <c r="R42" s="73"/>
    </row>
    <row r="43" spans="1:18" s="54" customFormat="1" ht="11.25">
      <c r="A43" s="70"/>
      <c r="B43" s="71"/>
      <c r="C43" s="72"/>
      <c r="D43" s="71"/>
      <c r="E43" s="72"/>
      <c r="F43" s="71"/>
      <c r="G43" s="72"/>
      <c r="H43" s="71"/>
      <c r="I43" s="72"/>
      <c r="J43" s="71"/>
      <c r="K43" s="72"/>
      <c r="L43" s="72"/>
      <c r="M43" s="72"/>
      <c r="N43" s="71"/>
      <c r="O43" s="72"/>
      <c r="P43" s="71"/>
      <c r="Q43" s="72"/>
      <c r="R43" s="73"/>
    </row>
    <row r="44" spans="1:18" s="54" customFormat="1" ht="11.25">
      <c r="A44" s="70"/>
      <c r="B44" s="71"/>
      <c r="C44" s="72"/>
      <c r="D44" s="71"/>
      <c r="E44" s="72"/>
      <c r="F44" s="71"/>
      <c r="G44" s="72"/>
      <c r="H44" s="71"/>
      <c r="I44" s="72"/>
      <c r="J44" s="71"/>
      <c r="K44" s="72"/>
      <c r="L44" s="72"/>
      <c r="M44" s="72"/>
      <c r="N44" s="71"/>
      <c r="O44" s="72"/>
      <c r="P44" s="71"/>
      <c r="Q44" s="72"/>
      <c r="R44" s="73"/>
    </row>
    <row r="45" spans="1:18" s="54" customFormat="1" ht="11.25">
      <c r="A45" s="70"/>
      <c r="B45" s="71"/>
      <c r="C45" s="72"/>
      <c r="D45" s="71"/>
      <c r="E45" s="72"/>
      <c r="F45" s="71"/>
      <c r="G45" s="72"/>
      <c r="H45" s="71"/>
      <c r="I45" s="72"/>
      <c r="J45" s="71"/>
      <c r="K45" s="72"/>
      <c r="L45" s="72"/>
      <c r="M45" s="72"/>
      <c r="N45" s="71"/>
      <c r="O45" s="72"/>
      <c r="P45" s="71"/>
      <c r="Q45" s="72"/>
      <c r="R45" s="73"/>
    </row>
    <row r="46" spans="1:18" s="54" customFormat="1" ht="11.25">
      <c r="A46" s="70"/>
      <c r="B46" s="71"/>
      <c r="C46" s="72"/>
      <c r="D46" s="71"/>
      <c r="E46" s="72"/>
      <c r="F46" s="71"/>
      <c r="G46" s="72"/>
      <c r="H46" s="71"/>
      <c r="I46" s="72"/>
      <c r="J46" s="71"/>
      <c r="K46" s="72"/>
      <c r="L46" s="72"/>
      <c r="M46" s="72"/>
      <c r="N46" s="71"/>
      <c r="O46" s="72"/>
      <c r="P46" s="71"/>
      <c r="Q46" s="72"/>
      <c r="R46" s="73"/>
    </row>
    <row r="47" spans="1:18" s="54" customFormat="1" ht="11.25">
      <c r="A47" s="70"/>
      <c r="B47" s="71"/>
      <c r="C47" s="72"/>
      <c r="D47" s="71"/>
      <c r="E47" s="72"/>
      <c r="F47" s="71"/>
      <c r="G47" s="72"/>
      <c r="H47" s="71"/>
      <c r="I47" s="72"/>
      <c r="J47" s="71"/>
      <c r="K47" s="72"/>
      <c r="L47" s="72"/>
      <c r="M47" s="72"/>
      <c r="N47" s="71"/>
      <c r="O47" s="72"/>
      <c r="P47" s="71"/>
      <c r="Q47" s="72"/>
      <c r="R47" s="73"/>
    </row>
    <row r="48" spans="1:18" s="54" customFormat="1" ht="11.25">
      <c r="A48" s="70"/>
      <c r="B48" s="71"/>
      <c r="C48" s="72"/>
      <c r="D48" s="71"/>
      <c r="E48" s="72"/>
      <c r="F48" s="71"/>
      <c r="G48" s="72"/>
      <c r="H48" s="71"/>
      <c r="I48" s="72"/>
      <c r="J48" s="71"/>
      <c r="K48" s="72"/>
      <c r="L48" s="72"/>
      <c r="M48" s="72"/>
      <c r="N48" s="71"/>
      <c r="O48" s="72"/>
      <c r="P48" s="71"/>
      <c r="Q48" s="72"/>
      <c r="R48" s="73"/>
    </row>
    <row r="49" spans="1:18" s="54" customFormat="1" ht="11.25">
      <c r="A49" s="70"/>
      <c r="B49" s="71"/>
      <c r="C49" s="72"/>
      <c r="D49" s="71"/>
      <c r="E49" s="72"/>
      <c r="F49" s="71"/>
      <c r="G49" s="72"/>
      <c r="H49" s="71"/>
      <c r="I49" s="72"/>
      <c r="J49" s="71"/>
      <c r="K49" s="72"/>
      <c r="L49" s="72"/>
      <c r="M49" s="72"/>
      <c r="N49" s="71"/>
      <c r="O49" s="72"/>
      <c r="P49" s="71"/>
      <c r="Q49" s="72"/>
      <c r="R49" s="73"/>
    </row>
    <row r="50" spans="1:18" s="54" customFormat="1" ht="11.25">
      <c r="A50" s="70"/>
      <c r="B50" s="71"/>
      <c r="C50" s="72"/>
      <c r="D50" s="71"/>
      <c r="E50" s="72"/>
      <c r="F50" s="71"/>
      <c r="G50" s="72"/>
      <c r="H50" s="71"/>
      <c r="I50" s="72"/>
      <c r="J50" s="71"/>
      <c r="K50" s="72"/>
      <c r="L50" s="72"/>
      <c r="M50" s="72"/>
      <c r="N50" s="71"/>
      <c r="O50" s="72"/>
      <c r="P50" s="71"/>
      <c r="Q50" s="72"/>
      <c r="R50" s="73"/>
    </row>
    <row r="51" spans="1:18" s="54" customFormat="1" ht="11.25">
      <c r="A51" s="70"/>
      <c r="B51" s="71"/>
      <c r="C51" s="72"/>
      <c r="D51" s="71"/>
      <c r="E51" s="72"/>
      <c r="F51" s="71"/>
      <c r="G51" s="72"/>
      <c r="H51" s="71"/>
      <c r="I51" s="72"/>
      <c r="J51" s="71"/>
      <c r="K51" s="72"/>
      <c r="L51" s="72"/>
      <c r="M51" s="72"/>
      <c r="N51" s="71"/>
      <c r="O51" s="72"/>
      <c r="P51" s="71"/>
      <c r="Q51" s="72"/>
      <c r="R51" s="73"/>
    </row>
  </sheetData>
  <mergeCells count="22">
    <mergeCell ref="G6:G9"/>
    <mergeCell ref="F5:F9"/>
    <mergeCell ref="A5:A9"/>
    <mergeCell ref="C6:C9"/>
    <mergeCell ref="D5:D9"/>
    <mergeCell ref="B5:B9"/>
    <mergeCell ref="R5:R9"/>
    <mergeCell ref="G1:I1"/>
    <mergeCell ref="J1:K1"/>
    <mergeCell ref="J2:R2"/>
    <mergeCell ref="H5:H9"/>
    <mergeCell ref="A2:I2"/>
    <mergeCell ref="I6:I9"/>
    <mergeCell ref="O7:O9"/>
    <mergeCell ref="Q7:Q9"/>
    <mergeCell ref="E6:E9"/>
    <mergeCell ref="P6:P9"/>
    <mergeCell ref="L6:L9"/>
    <mergeCell ref="N6:N9"/>
    <mergeCell ref="J5:J9"/>
    <mergeCell ref="K7:K9"/>
    <mergeCell ref="M7:M9"/>
  </mergeCells>
  <phoneticPr fontId="10" type="noConversion"/>
  <printOptions gridLinesSet="0"/>
  <pageMargins left="0.78740157480314965" right="0.78740157480314965" top="1.7716535433070868" bottom="0.78740157480314965" header="0" footer="0"/>
  <pageSetup paperSize="9" scale="83" pageOrder="overThenDown" orientation="portrait" verticalDpi="300" r:id="rId1"/>
  <headerFooter alignWithMargins="0"/>
  <colBreaks count="1" manualBreakCount="1">
    <brk id="9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P41"/>
  <sheetViews>
    <sheetView showGridLines="0" view="pageBreakPreview" zoomScaleSheetLayoutView="75" workbookViewId="0">
      <selection activeCell="A5" sqref="A5:A9"/>
    </sheetView>
  </sheetViews>
  <sheetFormatPr defaultColWidth="9" defaultRowHeight="14.25"/>
  <cols>
    <col min="1" max="1" width="8.5" style="135" customWidth="1"/>
    <col min="2" max="2" width="12.5" style="216" customWidth="1"/>
    <col min="3" max="3" width="11.375" style="216" customWidth="1"/>
    <col min="4" max="4" width="10.625" style="216" customWidth="1"/>
    <col min="5" max="5" width="10.125" style="216" customWidth="1"/>
    <col min="6" max="8" width="12.5" style="216" customWidth="1"/>
    <col min="9" max="9" width="12.625" style="216" customWidth="1"/>
    <col min="10" max="10" width="11.625" style="216" customWidth="1"/>
    <col min="11" max="11" width="12" style="216" customWidth="1"/>
    <col min="12" max="12" width="14.625" style="216" customWidth="1"/>
    <col min="13" max="13" width="13.75" style="216" customWidth="1"/>
    <col min="14" max="14" width="12.375" style="216" customWidth="1"/>
    <col min="15" max="15" width="8.75" style="136" customWidth="1"/>
    <col min="16" max="16" width="8.125" style="137" customWidth="1"/>
    <col min="17" max="17" width="10.125" style="137" customWidth="1"/>
    <col min="18" max="18" width="9.5" style="216" customWidth="1"/>
    <col min="19" max="19" width="9.75" style="216" customWidth="1"/>
    <col min="20" max="20" width="11.375" style="216" customWidth="1"/>
    <col min="21" max="21" width="20" style="216" customWidth="1"/>
    <col min="22" max="22" width="18.125" style="216" customWidth="1"/>
    <col min="23" max="23" width="13.375" style="216" customWidth="1"/>
    <col min="24" max="28" width="12.75" style="216" customWidth="1"/>
    <col min="29" max="29" width="12.875" style="155" customWidth="1"/>
    <col min="30" max="30" width="7.75" style="205" customWidth="1"/>
    <col min="31" max="16384" width="9" style="205"/>
  </cols>
  <sheetData>
    <row r="1" spans="1:30" s="203" customFormat="1" ht="18" customHeight="1">
      <c r="A1" s="138"/>
      <c r="B1" s="215"/>
      <c r="C1" s="215"/>
      <c r="D1" s="215"/>
      <c r="E1" s="215"/>
      <c r="F1" s="215"/>
      <c r="G1" s="441"/>
      <c r="H1" s="441"/>
      <c r="I1" s="18"/>
      <c r="J1" s="215"/>
      <c r="K1" s="215"/>
      <c r="L1" s="215"/>
      <c r="M1" s="215"/>
      <c r="N1" s="215"/>
      <c r="O1" s="139"/>
      <c r="P1" s="138"/>
      <c r="Q1" s="138"/>
      <c r="R1" s="215"/>
      <c r="S1" s="215"/>
      <c r="T1" s="441"/>
      <c r="U1" s="441"/>
      <c r="V1" s="441"/>
      <c r="W1" s="18"/>
      <c r="X1" s="215"/>
      <c r="Y1" s="215"/>
      <c r="Z1" s="215"/>
      <c r="AA1" s="215"/>
      <c r="AB1" s="215"/>
      <c r="AC1" s="139"/>
    </row>
    <row r="2" spans="1:30" s="146" customFormat="1" ht="18" customHeight="1">
      <c r="A2" s="455" t="s">
        <v>161</v>
      </c>
      <c r="B2" s="456"/>
      <c r="C2" s="456"/>
      <c r="D2" s="456"/>
      <c r="E2" s="456"/>
      <c r="F2" s="456"/>
      <c r="G2" s="456"/>
      <c r="H2" s="456"/>
      <c r="I2" s="383" t="s">
        <v>229</v>
      </c>
      <c r="J2" s="383"/>
      <c r="K2" s="383"/>
      <c r="L2" s="383"/>
      <c r="M2" s="383"/>
      <c r="N2" s="383"/>
      <c r="O2" s="383"/>
      <c r="P2" s="451" t="s">
        <v>162</v>
      </c>
      <c r="Q2" s="451"/>
      <c r="R2" s="451"/>
      <c r="S2" s="451"/>
      <c r="T2" s="451"/>
      <c r="U2" s="451"/>
      <c r="V2" s="451"/>
      <c r="W2" s="452" t="s">
        <v>230</v>
      </c>
      <c r="X2" s="452"/>
      <c r="Y2" s="452"/>
      <c r="Z2" s="452"/>
      <c r="AA2" s="452"/>
      <c r="AB2" s="452"/>
      <c r="AC2" s="452"/>
    </row>
    <row r="3" spans="1:30" s="140" customFormat="1" ht="18" customHeight="1">
      <c r="A3" s="19"/>
      <c r="I3" s="20"/>
      <c r="J3" s="20"/>
      <c r="K3" s="20"/>
      <c r="L3" s="20"/>
      <c r="M3" s="20"/>
      <c r="N3" s="20"/>
      <c r="O3" s="20"/>
      <c r="P3" s="21"/>
      <c r="Q3" s="21"/>
      <c r="X3" s="20"/>
      <c r="Y3" s="20"/>
      <c r="Z3" s="20"/>
      <c r="AA3" s="20"/>
      <c r="AB3" s="20"/>
      <c r="AC3" s="20"/>
    </row>
    <row r="4" spans="1:30" s="147" customFormat="1" ht="18" customHeight="1" thickBot="1">
      <c r="A4" s="141" t="s">
        <v>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212" t="s">
        <v>1</v>
      </c>
      <c r="P4" s="22" t="s">
        <v>0</v>
      </c>
      <c r="Q4" s="2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D4" s="212" t="s">
        <v>1</v>
      </c>
    </row>
    <row r="5" spans="1:30" s="143" customFormat="1" ht="15.75" customHeight="1">
      <c r="A5" s="427" t="s">
        <v>42</v>
      </c>
      <c r="B5" s="457" t="s">
        <v>246</v>
      </c>
      <c r="C5" s="442" t="s">
        <v>201</v>
      </c>
      <c r="D5" s="463" t="s">
        <v>202</v>
      </c>
      <c r="E5" s="463" t="s">
        <v>197</v>
      </c>
      <c r="F5" s="442" t="s">
        <v>203</v>
      </c>
      <c r="G5" s="436" t="s">
        <v>215</v>
      </c>
      <c r="H5" s="460" t="s">
        <v>204</v>
      </c>
      <c r="I5" s="448" t="s">
        <v>216</v>
      </c>
      <c r="J5" s="436" t="s">
        <v>48</v>
      </c>
      <c r="K5" s="436" t="s">
        <v>217</v>
      </c>
      <c r="L5" s="436" t="s">
        <v>218</v>
      </c>
      <c r="M5" s="436" t="s">
        <v>219</v>
      </c>
      <c r="N5" s="466" t="s">
        <v>220</v>
      </c>
      <c r="O5" s="433" t="s">
        <v>46</v>
      </c>
      <c r="P5" s="427" t="s">
        <v>42</v>
      </c>
      <c r="Q5" s="469" t="s">
        <v>221</v>
      </c>
      <c r="R5" s="436" t="s">
        <v>222</v>
      </c>
      <c r="S5" s="445" t="s">
        <v>223</v>
      </c>
      <c r="T5" s="436" t="s">
        <v>224</v>
      </c>
      <c r="U5" s="436" t="s">
        <v>225</v>
      </c>
      <c r="V5" s="460" t="s">
        <v>226</v>
      </c>
      <c r="W5" s="472" t="s">
        <v>205</v>
      </c>
      <c r="X5" s="436" t="s">
        <v>227</v>
      </c>
      <c r="Y5" s="436" t="s">
        <v>303</v>
      </c>
      <c r="Z5" s="442" t="s">
        <v>228</v>
      </c>
      <c r="AA5" s="442" t="s">
        <v>198</v>
      </c>
      <c r="AB5" s="463" t="s">
        <v>206</v>
      </c>
      <c r="AC5" s="442" t="s">
        <v>264</v>
      </c>
      <c r="AD5" s="433" t="s">
        <v>46</v>
      </c>
    </row>
    <row r="6" spans="1:30" s="143" customFormat="1" ht="20.25" customHeight="1">
      <c r="A6" s="428"/>
      <c r="B6" s="458"/>
      <c r="C6" s="443"/>
      <c r="D6" s="464"/>
      <c r="E6" s="464"/>
      <c r="F6" s="453"/>
      <c r="G6" s="439"/>
      <c r="H6" s="461"/>
      <c r="I6" s="449"/>
      <c r="J6" s="437"/>
      <c r="K6" s="437"/>
      <c r="L6" s="439"/>
      <c r="M6" s="439"/>
      <c r="N6" s="467"/>
      <c r="O6" s="434"/>
      <c r="P6" s="428"/>
      <c r="Q6" s="470"/>
      <c r="R6" s="439"/>
      <c r="S6" s="446"/>
      <c r="T6" s="439"/>
      <c r="U6" s="439"/>
      <c r="V6" s="461"/>
      <c r="W6" s="473"/>
      <c r="X6" s="439"/>
      <c r="Y6" s="439"/>
      <c r="Z6" s="443"/>
      <c r="AA6" s="443"/>
      <c r="AB6" s="464"/>
      <c r="AC6" s="443"/>
      <c r="AD6" s="434"/>
    </row>
    <row r="7" spans="1:30" s="143" customFormat="1" ht="20.25" customHeight="1">
      <c r="A7" s="428"/>
      <c r="B7" s="458"/>
      <c r="C7" s="443"/>
      <c r="D7" s="464"/>
      <c r="E7" s="464"/>
      <c r="F7" s="453"/>
      <c r="G7" s="439"/>
      <c r="H7" s="461"/>
      <c r="I7" s="449"/>
      <c r="J7" s="437"/>
      <c r="K7" s="437"/>
      <c r="L7" s="439"/>
      <c r="M7" s="439"/>
      <c r="N7" s="467"/>
      <c r="O7" s="434"/>
      <c r="P7" s="428"/>
      <c r="Q7" s="470"/>
      <c r="R7" s="439"/>
      <c r="S7" s="446"/>
      <c r="T7" s="439"/>
      <c r="U7" s="439"/>
      <c r="V7" s="461"/>
      <c r="W7" s="473"/>
      <c r="X7" s="439"/>
      <c r="Y7" s="439"/>
      <c r="Z7" s="443"/>
      <c r="AA7" s="443"/>
      <c r="AB7" s="464"/>
      <c r="AC7" s="443"/>
      <c r="AD7" s="434"/>
    </row>
    <row r="8" spans="1:30" s="143" customFormat="1" ht="20.25" customHeight="1">
      <c r="A8" s="428"/>
      <c r="B8" s="458"/>
      <c r="C8" s="443"/>
      <c r="D8" s="464"/>
      <c r="E8" s="464"/>
      <c r="F8" s="453"/>
      <c r="G8" s="439"/>
      <c r="H8" s="461"/>
      <c r="I8" s="449"/>
      <c r="J8" s="437"/>
      <c r="K8" s="437"/>
      <c r="L8" s="439"/>
      <c r="M8" s="439"/>
      <c r="N8" s="467"/>
      <c r="O8" s="434"/>
      <c r="P8" s="428"/>
      <c r="Q8" s="470"/>
      <c r="R8" s="439"/>
      <c r="S8" s="446"/>
      <c r="T8" s="439"/>
      <c r="U8" s="439"/>
      <c r="V8" s="461"/>
      <c r="W8" s="473"/>
      <c r="X8" s="439"/>
      <c r="Y8" s="439"/>
      <c r="Z8" s="443"/>
      <c r="AA8" s="443"/>
      <c r="AB8" s="464"/>
      <c r="AC8" s="443"/>
      <c r="AD8" s="434"/>
    </row>
    <row r="9" spans="1:30" s="143" customFormat="1" ht="26.25" customHeight="1">
      <c r="A9" s="429"/>
      <c r="B9" s="459"/>
      <c r="C9" s="444"/>
      <c r="D9" s="465"/>
      <c r="E9" s="465"/>
      <c r="F9" s="454"/>
      <c r="G9" s="440"/>
      <c r="H9" s="462"/>
      <c r="I9" s="450"/>
      <c r="J9" s="438"/>
      <c r="K9" s="438"/>
      <c r="L9" s="440"/>
      <c r="M9" s="440"/>
      <c r="N9" s="468"/>
      <c r="O9" s="435"/>
      <c r="P9" s="429"/>
      <c r="Q9" s="471"/>
      <c r="R9" s="440"/>
      <c r="S9" s="447"/>
      <c r="T9" s="440"/>
      <c r="U9" s="440"/>
      <c r="V9" s="462"/>
      <c r="W9" s="474"/>
      <c r="X9" s="440"/>
      <c r="Y9" s="440"/>
      <c r="Z9" s="444"/>
      <c r="AA9" s="444"/>
      <c r="AB9" s="465"/>
      <c r="AC9" s="444"/>
      <c r="AD9" s="435"/>
    </row>
    <row r="10" spans="1:30" s="144" customFormat="1" ht="30" customHeight="1">
      <c r="A10" s="366">
        <v>2017</v>
      </c>
      <c r="B10" s="24">
        <v>32564</v>
      </c>
      <c r="C10" s="24">
        <v>5384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409</v>
      </c>
      <c r="J10" s="24">
        <v>0</v>
      </c>
      <c r="K10" s="24">
        <v>0</v>
      </c>
      <c r="L10" s="24">
        <v>436</v>
      </c>
      <c r="M10" s="24">
        <v>953</v>
      </c>
      <c r="N10" s="24">
        <v>0</v>
      </c>
      <c r="O10" s="36">
        <v>2017</v>
      </c>
      <c r="P10" s="36">
        <v>2017</v>
      </c>
      <c r="Q10" s="24">
        <v>77</v>
      </c>
      <c r="R10" s="24">
        <v>19195</v>
      </c>
      <c r="S10" s="24">
        <v>6</v>
      </c>
      <c r="T10" s="24">
        <v>325</v>
      </c>
      <c r="U10" s="24">
        <v>0</v>
      </c>
      <c r="V10" s="24">
        <v>24</v>
      </c>
      <c r="W10" s="24">
        <v>429</v>
      </c>
      <c r="X10" s="24">
        <v>160</v>
      </c>
      <c r="Y10" s="24">
        <v>41</v>
      </c>
      <c r="Z10" s="24">
        <v>38</v>
      </c>
      <c r="AA10" s="24">
        <v>17</v>
      </c>
      <c r="AB10" s="24">
        <v>0</v>
      </c>
      <c r="AC10" s="24">
        <v>0</v>
      </c>
      <c r="AD10" s="368">
        <v>2017</v>
      </c>
    </row>
    <row r="11" spans="1:30" s="132" customFormat="1" ht="30" customHeight="1">
      <c r="A11" s="366">
        <v>2018</v>
      </c>
      <c r="B11" s="24">
        <v>35026</v>
      </c>
      <c r="C11" s="24">
        <v>5602</v>
      </c>
      <c r="D11" s="24">
        <v>0</v>
      </c>
      <c r="E11" s="24">
        <v>0</v>
      </c>
      <c r="F11" s="35">
        <v>0</v>
      </c>
      <c r="G11" s="35">
        <v>0</v>
      </c>
      <c r="H11" s="24">
        <v>2</v>
      </c>
      <c r="I11" s="24">
        <v>337</v>
      </c>
      <c r="J11" s="35">
        <v>0</v>
      </c>
      <c r="K11" s="35">
        <v>0</v>
      </c>
      <c r="L11" s="24">
        <v>518</v>
      </c>
      <c r="M11" s="24">
        <v>1611</v>
      </c>
      <c r="N11" s="24">
        <v>30</v>
      </c>
      <c r="O11" s="36">
        <v>2018</v>
      </c>
      <c r="P11" s="36">
        <v>2018</v>
      </c>
      <c r="Q11" s="24">
        <v>133</v>
      </c>
      <c r="R11" s="24">
        <v>21261</v>
      </c>
      <c r="S11" s="24">
        <v>3</v>
      </c>
      <c r="T11" s="24">
        <v>325</v>
      </c>
      <c r="U11" s="35">
        <v>0</v>
      </c>
      <c r="V11" s="35">
        <v>0</v>
      </c>
      <c r="W11" s="24">
        <v>86</v>
      </c>
      <c r="X11" s="24">
        <v>168</v>
      </c>
      <c r="Y11" s="24">
        <v>45</v>
      </c>
      <c r="Z11" s="35">
        <v>54</v>
      </c>
      <c r="AA11" s="24">
        <v>22</v>
      </c>
      <c r="AB11" s="24">
        <v>0</v>
      </c>
      <c r="AC11" s="35">
        <v>0</v>
      </c>
      <c r="AD11" s="368">
        <v>2018</v>
      </c>
    </row>
    <row r="12" spans="1:30" s="132" customFormat="1" ht="30" customHeight="1">
      <c r="A12" s="366">
        <v>2019</v>
      </c>
      <c r="B12" s="24">
        <v>33474</v>
      </c>
      <c r="C12" s="24">
        <v>5248</v>
      </c>
      <c r="D12" s="24">
        <v>0</v>
      </c>
      <c r="E12" s="24">
        <v>0</v>
      </c>
      <c r="F12" s="35">
        <v>0</v>
      </c>
      <c r="G12" s="35">
        <v>0</v>
      </c>
      <c r="H12" s="24">
        <v>0</v>
      </c>
      <c r="I12" s="24">
        <v>428</v>
      </c>
      <c r="J12" s="35">
        <v>0</v>
      </c>
      <c r="K12" s="35">
        <v>0</v>
      </c>
      <c r="L12" s="24">
        <v>0</v>
      </c>
      <c r="M12" s="24">
        <v>1750</v>
      </c>
      <c r="N12" s="24">
        <v>0</v>
      </c>
      <c r="O12" s="36">
        <v>2019</v>
      </c>
      <c r="P12" s="36">
        <v>2019</v>
      </c>
      <c r="Q12" s="24">
        <v>114</v>
      </c>
      <c r="R12" s="24">
        <v>20103</v>
      </c>
      <c r="S12" s="24">
        <v>1</v>
      </c>
      <c r="T12" s="24">
        <v>308</v>
      </c>
      <c r="U12" s="35">
        <v>0</v>
      </c>
      <c r="V12" s="35">
        <v>32</v>
      </c>
      <c r="W12" s="24">
        <v>216</v>
      </c>
      <c r="X12" s="24">
        <v>154</v>
      </c>
      <c r="Y12" s="24">
        <v>48</v>
      </c>
      <c r="Z12" s="35">
        <v>46</v>
      </c>
      <c r="AA12" s="24">
        <v>36</v>
      </c>
      <c r="AB12" s="24">
        <v>0</v>
      </c>
      <c r="AC12" s="35">
        <v>0</v>
      </c>
      <c r="AD12" s="368">
        <v>2019</v>
      </c>
    </row>
    <row r="13" spans="1:30" s="144" customFormat="1" ht="30" customHeight="1">
      <c r="A13" s="366">
        <v>2020</v>
      </c>
      <c r="B13" s="24">
        <v>33376</v>
      </c>
      <c r="C13" s="24">
        <v>5030</v>
      </c>
      <c r="D13" s="24">
        <v>0</v>
      </c>
      <c r="E13" s="24">
        <v>0</v>
      </c>
      <c r="F13" s="24">
        <f>SUM(F16:F27)</f>
        <v>0</v>
      </c>
      <c r="G13" s="24">
        <f>SUM(G16:G27)</f>
        <v>0</v>
      </c>
      <c r="H13" s="24">
        <f t="shared" ref="H13:K13" si="0">SUM(H16:H27)</f>
        <v>0</v>
      </c>
      <c r="I13" s="24">
        <v>475</v>
      </c>
      <c r="J13" s="24">
        <f t="shared" si="0"/>
        <v>0</v>
      </c>
      <c r="K13" s="24">
        <f t="shared" si="0"/>
        <v>0</v>
      </c>
      <c r="L13" s="24">
        <v>365</v>
      </c>
      <c r="M13" s="24">
        <v>3995</v>
      </c>
      <c r="N13" s="24">
        <v>15</v>
      </c>
      <c r="O13" s="36">
        <v>2020</v>
      </c>
      <c r="P13" s="36">
        <v>2020</v>
      </c>
      <c r="Q13" s="24">
        <v>130</v>
      </c>
      <c r="R13" s="24">
        <v>20090</v>
      </c>
      <c r="S13" s="267">
        <v>0</v>
      </c>
      <c r="T13" s="24">
        <v>286</v>
      </c>
      <c r="U13" s="24">
        <v>43</v>
      </c>
      <c r="V13" s="24">
        <v>0</v>
      </c>
      <c r="W13" s="24">
        <v>829</v>
      </c>
      <c r="X13" s="24">
        <v>2018</v>
      </c>
      <c r="Y13" s="24">
        <v>47</v>
      </c>
      <c r="Z13" s="24">
        <v>0</v>
      </c>
      <c r="AA13" s="24">
        <v>53</v>
      </c>
      <c r="AB13" s="24">
        <v>0</v>
      </c>
      <c r="AC13" s="24">
        <v>0</v>
      </c>
      <c r="AD13" s="368">
        <v>2020</v>
      </c>
    </row>
    <row r="14" spans="1:30" s="132" customFormat="1" ht="30" customHeight="1">
      <c r="A14" s="367">
        <v>2021</v>
      </c>
      <c r="B14" s="30">
        <f>SUM(B16:B27)</f>
        <v>36111</v>
      </c>
      <c r="C14" s="30">
        <f>SUM(C16:C27)</f>
        <v>5653</v>
      </c>
      <c r="D14" s="30">
        <f t="shared" ref="D14:N14" si="1">SUM(D16:D27)</f>
        <v>70</v>
      </c>
      <c r="E14" s="30">
        <f t="shared" si="1"/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562</v>
      </c>
      <c r="J14" s="30">
        <f t="shared" si="1"/>
        <v>0</v>
      </c>
      <c r="K14" s="30">
        <f t="shared" si="1"/>
        <v>0</v>
      </c>
      <c r="L14" s="30">
        <f t="shared" si="1"/>
        <v>360</v>
      </c>
      <c r="M14" s="30">
        <f t="shared" si="1"/>
        <v>5796</v>
      </c>
      <c r="N14" s="30">
        <f t="shared" si="1"/>
        <v>6</v>
      </c>
      <c r="O14" s="235">
        <v>2021</v>
      </c>
      <c r="P14" s="235">
        <v>2021</v>
      </c>
      <c r="Q14" s="30">
        <f>SUM(Q16:Q27)</f>
        <v>172</v>
      </c>
      <c r="R14" s="30">
        <f t="shared" ref="R14:AC14" si="2">SUM(R16:R27)</f>
        <v>18986</v>
      </c>
      <c r="S14" s="30">
        <f t="shared" si="2"/>
        <v>4</v>
      </c>
      <c r="T14" s="30">
        <f t="shared" si="2"/>
        <v>294</v>
      </c>
      <c r="U14" s="30">
        <f t="shared" si="2"/>
        <v>48</v>
      </c>
      <c r="V14" s="30">
        <f t="shared" si="2"/>
        <v>0</v>
      </c>
      <c r="W14" s="30">
        <f t="shared" si="2"/>
        <v>305</v>
      </c>
      <c r="X14" s="30">
        <f t="shared" si="2"/>
        <v>3667</v>
      </c>
      <c r="Y14" s="30">
        <f t="shared" si="2"/>
        <v>51</v>
      </c>
      <c r="Z14" s="30">
        <f t="shared" si="2"/>
        <v>0</v>
      </c>
      <c r="AA14" s="30">
        <f t="shared" si="2"/>
        <v>11</v>
      </c>
      <c r="AB14" s="30">
        <f t="shared" si="2"/>
        <v>43</v>
      </c>
      <c r="AC14" s="30">
        <f t="shared" si="2"/>
        <v>83</v>
      </c>
      <c r="AD14" s="369">
        <v>2021</v>
      </c>
    </row>
    <row r="15" spans="1:30" s="144" customFormat="1" ht="22.5" customHeight="1">
      <c r="B15" s="3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31"/>
      <c r="O15" s="32"/>
      <c r="P15" s="33"/>
      <c r="Q15" s="24"/>
      <c r="R15" s="30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34"/>
    </row>
    <row r="16" spans="1:30" s="143" customFormat="1" ht="30" customHeight="1">
      <c r="A16" s="144" t="s">
        <v>144</v>
      </c>
      <c r="B16" s="242">
        <f t="shared" ref="B16:B27" si="3">SUM(C16:N16,Q16:AC16)</f>
        <v>3078</v>
      </c>
      <c r="C16" s="276">
        <v>558</v>
      </c>
      <c r="D16" s="276">
        <v>8</v>
      </c>
      <c r="E16" s="276">
        <v>0</v>
      </c>
      <c r="F16" s="276">
        <v>0</v>
      </c>
      <c r="G16" s="276">
        <v>0</v>
      </c>
      <c r="H16" s="276">
        <v>0</v>
      </c>
      <c r="I16" s="276">
        <v>46</v>
      </c>
      <c r="J16" s="276">
        <v>0</v>
      </c>
      <c r="K16" s="276">
        <v>0</v>
      </c>
      <c r="L16" s="276">
        <v>9</v>
      </c>
      <c r="M16" s="276">
        <v>521</v>
      </c>
      <c r="N16" s="276">
        <v>0</v>
      </c>
      <c r="O16" s="143" t="s">
        <v>139</v>
      </c>
      <c r="P16" s="33" t="s">
        <v>145</v>
      </c>
      <c r="Q16" s="276">
        <v>28</v>
      </c>
      <c r="R16" s="276">
        <v>1333</v>
      </c>
      <c r="S16" s="276">
        <v>0</v>
      </c>
      <c r="T16" s="276">
        <v>33</v>
      </c>
      <c r="U16" s="276">
        <v>4</v>
      </c>
      <c r="V16" s="276">
        <v>0</v>
      </c>
      <c r="W16" s="276">
        <v>82</v>
      </c>
      <c r="X16" s="276">
        <v>430</v>
      </c>
      <c r="Y16" s="276">
        <v>8</v>
      </c>
      <c r="Z16" s="276">
        <v>0</v>
      </c>
      <c r="AA16" s="276">
        <v>1</v>
      </c>
      <c r="AB16" s="276">
        <v>6</v>
      </c>
      <c r="AC16" s="276">
        <v>11</v>
      </c>
      <c r="AD16" s="143" t="s">
        <v>129</v>
      </c>
    </row>
    <row r="17" spans="1:224" s="143" customFormat="1" ht="30" customHeight="1">
      <c r="A17" s="144" t="s">
        <v>146</v>
      </c>
      <c r="B17" s="242">
        <f t="shared" si="3"/>
        <v>2609</v>
      </c>
      <c r="C17" s="276">
        <v>499</v>
      </c>
      <c r="D17" s="276">
        <v>9</v>
      </c>
      <c r="E17" s="276">
        <v>0</v>
      </c>
      <c r="F17" s="276">
        <v>0</v>
      </c>
      <c r="G17" s="276">
        <v>0</v>
      </c>
      <c r="H17" s="276">
        <v>0</v>
      </c>
      <c r="I17" s="276">
        <v>52</v>
      </c>
      <c r="J17" s="276">
        <v>0</v>
      </c>
      <c r="K17" s="276">
        <v>0</v>
      </c>
      <c r="L17" s="276">
        <v>5</v>
      </c>
      <c r="M17" s="276">
        <v>377</v>
      </c>
      <c r="N17" s="276">
        <v>0</v>
      </c>
      <c r="O17" s="143" t="s">
        <v>59</v>
      </c>
      <c r="P17" s="33" t="s">
        <v>146</v>
      </c>
      <c r="Q17" s="276">
        <v>20</v>
      </c>
      <c r="R17" s="276">
        <v>1245</v>
      </c>
      <c r="S17" s="276">
        <v>0</v>
      </c>
      <c r="T17" s="276">
        <v>31</v>
      </c>
      <c r="U17" s="276">
        <v>4</v>
      </c>
      <c r="V17" s="276">
        <v>0</v>
      </c>
      <c r="W17" s="276">
        <v>26</v>
      </c>
      <c r="X17" s="276">
        <v>318</v>
      </c>
      <c r="Y17" s="276">
        <v>7</v>
      </c>
      <c r="Z17" s="276">
        <v>0</v>
      </c>
      <c r="AA17" s="276">
        <v>1</v>
      </c>
      <c r="AB17" s="276">
        <v>5</v>
      </c>
      <c r="AC17" s="276">
        <v>10</v>
      </c>
      <c r="AD17" s="143" t="s">
        <v>59</v>
      </c>
    </row>
    <row r="18" spans="1:224" s="143" customFormat="1" ht="30" customHeight="1">
      <c r="A18" s="144" t="s">
        <v>147</v>
      </c>
      <c r="B18" s="242">
        <f t="shared" si="3"/>
        <v>3148</v>
      </c>
      <c r="C18" s="276">
        <v>443</v>
      </c>
      <c r="D18" s="276">
        <v>9</v>
      </c>
      <c r="E18" s="276">
        <v>0</v>
      </c>
      <c r="F18" s="276">
        <v>0</v>
      </c>
      <c r="G18" s="276">
        <v>0</v>
      </c>
      <c r="H18" s="276">
        <v>0</v>
      </c>
      <c r="I18" s="276">
        <v>49</v>
      </c>
      <c r="J18" s="276">
        <v>0</v>
      </c>
      <c r="K18" s="276">
        <v>0</v>
      </c>
      <c r="L18" s="276">
        <v>19</v>
      </c>
      <c r="M18" s="276">
        <v>489</v>
      </c>
      <c r="N18" s="276">
        <v>0</v>
      </c>
      <c r="O18" s="143" t="s">
        <v>60</v>
      </c>
      <c r="P18" s="33" t="s">
        <v>147</v>
      </c>
      <c r="Q18" s="276">
        <v>15</v>
      </c>
      <c r="R18" s="276">
        <v>1769</v>
      </c>
      <c r="S18" s="276">
        <v>0</v>
      </c>
      <c r="T18" s="276">
        <v>30</v>
      </c>
      <c r="U18" s="276">
        <v>4</v>
      </c>
      <c r="V18" s="276">
        <v>0</v>
      </c>
      <c r="W18" s="276">
        <v>14</v>
      </c>
      <c r="X18" s="276">
        <v>291</v>
      </c>
      <c r="Y18" s="276">
        <v>5</v>
      </c>
      <c r="Z18" s="276">
        <v>0</v>
      </c>
      <c r="AA18" s="276">
        <v>1</v>
      </c>
      <c r="AB18" s="276">
        <v>3</v>
      </c>
      <c r="AC18" s="276">
        <v>7</v>
      </c>
      <c r="AD18" s="143" t="s">
        <v>60</v>
      </c>
    </row>
    <row r="19" spans="1:224" s="143" customFormat="1" ht="30" customHeight="1">
      <c r="A19" s="144" t="s">
        <v>148</v>
      </c>
      <c r="B19" s="242">
        <f t="shared" si="3"/>
        <v>3051</v>
      </c>
      <c r="C19" s="276">
        <v>428</v>
      </c>
      <c r="D19" s="276">
        <v>5</v>
      </c>
      <c r="E19" s="276">
        <v>0</v>
      </c>
      <c r="F19" s="276">
        <v>0</v>
      </c>
      <c r="G19" s="276">
        <v>0</v>
      </c>
      <c r="H19" s="276">
        <v>0</v>
      </c>
      <c r="I19" s="276">
        <v>51</v>
      </c>
      <c r="J19" s="276">
        <v>0</v>
      </c>
      <c r="K19" s="276">
        <v>0</v>
      </c>
      <c r="L19" s="276">
        <v>50</v>
      </c>
      <c r="M19" s="276">
        <v>313</v>
      </c>
      <c r="N19" s="276">
        <v>0</v>
      </c>
      <c r="O19" s="143" t="s">
        <v>61</v>
      </c>
      <c r="P19" s="33" t="s">
        <v>148</v>
      </c>
      <c r="Q19" s="276">
        <v>13</v>
      </c>
      <c r="R19" s="276">
        <v>1807</v>
      </c>
      <c r="S19" s="276">
        <v>0</v>
      </c>
      <c r="T19" s="276">
        <v>26</v>
      </c>
      <c r="U19" s="276">
        <v>4</v>
      </c>
      <c r="V19" s="276">
        <v>0</v>
      </c>
      <c r="W19" s="276">
        <v>9</v>
      </c>
      <c r="X19" s="276">
        <v>332</v>
      </c>
      <c r="Y19" s="276">
        <v>4</v>
      </c>
      <c r="Z19" s="276">
        <v>0</v>
      </c>
      <c r="AA19" s="276">
        <v>0</v>
      </c>
      <c r="AB19" s="276">
        <v>2</v>
      </c>
      <c r="AC19" s="276">
        <v>7</v>
      </c>
      <c r="AD19" s="143" t="s">
        <v>61</v>
      </c>
    </row>
    <row r="20" spans="1:224" s="143" customFormat="1" ht="30" customHeight="1">
      <c r="A20" s="144" t="s">
        <v>149</v>
      </c>
      <c r="B20" s="242">
        <f t="shared" si="3"/>
        <v>3041</v>
      </c>
      <c r="C20" s="276">
        <v>399</v>
      </c>
      <c r="D20" s="276">
        <v>4</v>
      </c>
      <c r="E20" s="276">
        <v>0</v>
      </c>
      <c r="F20" s="276">
        <v>0</v>
      </c>
      <c r="G20" s="276">
        <v>0</v>
      </c>
      <c r="H20" s="276">
        <v>0</v>
      </c>
      <c r="I20" s="276">
        <v>37</v>
      </c>
      <c r="J20" s="276">
        <v>0</v>
      </c>
      <c r="K20" s="276">
        <v>0</v>
      </c>
      <c r="L20" s="276">
        <v>31</v>
      </c>
      <c r="M20" s="276">
        <v>441</v>
      </c>
      <c r="N20" s="276">
        <v>0</v>
      </c>
      <c r="O20" s="25" t="s">
        <v>62</v>
      </c>
      <c r="P20" s="33" t="s">
        <v>149</v>
      </c>
      <c r="Q20" s="276">
        <v>14</v>
      </c>
      <c r="R20" s="276">
        <v>1763</v>
      </c>
      <c r="S20" s="276">
        <v>0</v>
      </c>
      <c r="T20" s="276">
        <v>23</v>
      </c>
      <c r="U20" s="276">
        <v>4</v>
      </c>
      <c r="V20" s="276">
        <v>0</v>
      </c>
      <c r="W20" s="276">
        <v>10</v>
      </c>
      <c r="X20" s="276">
        <v>302</v>
      </c>
      <c r="Y20" s="276">
        <v>3</v>
      </c>
      <c r="Z20" s="276">
        <v>0</v>
      </c>
      <c r="AA20" s="276">
        <v>1</v>
      </c>
      <c r="AB20" s="276">
        <v>3</v>
      </c>
      <c r="AC20" s="276">
        <v>6</v>
      </c>
      <c r="AD20" s="25" t="s">
        <v>62</v>
      </c>
    </row>
    <row r="21" spans="1:224" s="143" customFormat="1" ht="30" customHeight="1">
      <c r="A21" s="144" t="s">
        <v>150</v>
      </c>
      <c r="B21" s="242">
        <f t="shared" si="3"/>
        <v>3039</v>
      </c>
      <c r="C21" s="276">
        <v>443</v>
      </c>
      <c r="D21" s="276">
        <v>5</v>
      </c>
      <c r="E21" s="276">
        <v>0</v>
      </c>
      <c r="F21" s="276">
        <v>0</v>
      </c>
      <c r="G21" s="276">
        <v>0</v>
      </c>
      <c r="H21" s="276">
        <v>0</v>
      </c>
      <c r="I21" s="276">
        <v>53</v>
      </c>
      <c r="J21" s="276">
        <v>0</v>
      </c>
      <c r="K21" s="276">
        <v>0</v>
      </c>
      <c r="L21" s="276">
        <v>39</v>
      </c>
      <c r="M21" s="276">
        <v>506</v>
      </c>
      <c r="N21" s="276">
        <v>0</v>
      </c>
      <c r="O21" s="143" t="s">
        <v>63</v>
      </c>
      <c r="P21" s="33" t="s">
        <v>150</v>
      </c>
      <c r="Q21" s="276">
        <v>11</v>
      </c>
      <c r="R21" s="276">
        <v>1665</v>
      </c>
      <c r="S21" s="276">
        <v>0</v>
      </c>
      <c r="T21" s="276">
        <v>19</v>
      </c>
      <c r="U21" s="276">
        <v>4</v>
      </c>
      <c r="V21" s="276">
        <v>0</v>
      </c>
      <c r="W21" s="276">
        <v>8</v>
      </c>
      <c r="X21" s="276">
        <v>274</v>
      </c>
      <c r="Y21" s="276">
        <v>3</v>
      </c>
      <c r="Z21" s="276">
        <v>0</v>
      </c>
      <c r="AA21" s="276">
        <v>1</v>
      </c>
      <c r="AB21" s="276">
        <v>3</v>
      </c>
      <c r="AC21" s="276">
        <v>5</v>
      </c>
      <c r="AD21" s="143" t="s">
        <v>63</v>
      </c>
    </row>
    <row r="22" spans="1:224" s="143" customFormat="1" ht="30" customHeight="1">
      <c r="A22" s="144" t="s">
        <v>151</v>
      </c>
      <c r="B22" s="242">
        <f t="shared" si="3"/>
        <v>2886</v>
      </c>
      <c r="C22" s="276">
        <v>382</v>
      </c>
      <c r="D22" s="276">
        <v>6</v>
      </c>
      <c r="E22" s="276">
        <v>0</v>
      </c>
      <c r="F22" s="276">
        <v>0</v>
      </c>
      <c r="G22" s="276">
        <v>0</v>
      </c>
      <c r="H22" s="276">
        <v>0</v>
      </c>
      <c r="I22" s="276">
        <v>45</v>
      </c>
      <c r="J22" s="276">
        <v>0</v>
      </c>
      <c r="K22" s="276">
        <v>0</v>
      </c>
      <c r="L22" s="276">
        <v>43</v>
      </c>
      <c r="M22" s="276">
        <v>507</v>
      </c>
      <c r="N22" s="276">
        <v>1</v>
      </c>
      <c r="O22" s="143" t="s">
        <v>64</v>
      </c>
      <c r="P22" s="33" t="s">
        <v>151</v>
      </c>
      <c r="Q22" s="276">
        <v>9</v>
      </c>
      <c r="R22" s="276">
        <v>1572</v>
      </c>
      <c r="S22" s="276">
        <v>0</v>
      </c>
      <c r="T22" s="276">
        <v>19</v>
      </c>
      <c r="U22" s="276">
        <v>4</v>
      </c>
      <c r="V22" s="276">
        <v>0</v>
      </c>
      <c r="W22" s="276">
        <v>11</v>
      </c>
      <c r="X22" s="276">
        <v>276</v>
      </c>
      <c r="Y22" s="276">
        <v>2</v>
      </c>
      <c r="Z22" s="276">
        <v>0</v>
      </c>
      <c r="AA22" s="276">
        <v>1</v>
      </c>
      <c r="AB22" s="276">
        <v>3</v>
      </c>
      <c r="AC22" s="276">
        <v>5</v>
      </c>
      <c r="AD22" s="143" t="s">
        <v>64</v>
      </c>
    </row>
    <row r="23" spans="1:224" s="143" customFormat="1" ht="30" customHeight="1">
      <c r="A23" s="144" t="s">
        <v>152</v>
      </c>
      <c r="B23" s="242">
        <f t="shared" si="3"/>
        <v>2671</v>
      </c>
      <c r="C23" s="276">
        <v>409</v>
      </c>
      <c r="D23" s="276">
        <v>6</v>
      </c>
      <c r="E23" s="276">
        <v>0</v>
      </c>
      <c r="F23" s="276">
        <v>0</v>
      </c>
      <c r="G23" s="276">
        <v>0</v>
      </c>
      <c r="H23" s="276">
        <v>0</v>
      </c>
      <c r="I23" s="276">
        <v>43</v>
      </c>
      <c r="J23" s="276">
        <v>0</v>
      </c>
      <c r="K23" s="276">
        <v>0</v>
      </c>
      <c r="L23" s="276">
        <v>28</v>
      </c>
      <c r="M23" s="276">
        <v>502</v>
      </c>
      <c r="N23" s="276">
        <v>1</v>
      </c>
      <c r="O23" s="143" t="s">
        <v>65</v>
      </c>
      <c r="P23" s="33" t="s">
        <v>152</v>
      </c>
      <c r="Q23" s="276">
        <v>9</v>
      </c>
      <c r="R23" s="276">
        <v>1376</v>
      </c>
      <c r="S23" s="276">
        <v>0</v>
      </c>
      <c r="T23" s="276">
        <v>18</v>
      </c>
      <c r="U23" s="276">
        <v>4</v>
      </c>
      <c r="V23" s="276">
        <v>0</v>
      </c>
      <c r="W23" s="276">
        <v>34</v>
      </c>
      <c r="X23" s="276">
        <v>228</v>
      </c>
      <c r="Y23" s="276">
        <v>3</v>
      </c>
      <c r="Z23" s="276">
        <v>0</v>
      </c>
      <c r="AA23" s="276">
        <v>1</v>
      </c>
      <c r="AB23" s="276">
        <v>3</v>
      </c>
      <c r="AC23" s="276">
        <v>6</v>
      </c>
      <c r="AD23" s="143" t="s">
        <v>65</v>
      </c>
    </row>
    <row r="24" spans="1:224" s="143" customFormat="1" ht="30" customHeight="1">
      <c r="A24" s="144" t="s">
        <v>153</v>
      </c>
      <c r="B24" s="242">
        <f t="shared" si="3"/>
        <v>2849</v>
      </c>
      <c r="C24" s="276">
        <v>488</v>
      </c>
      <c r="D24" s="276">
        <v>5</v>
      </c>
      <c r="E24" s="276">
        <v>0</v>
      </c>
      <c r="F24" s="276">
        <v>0</v>
      </c>
      <c r="G24" s="276">
        <v>0</v>
      </c>
      <c r="H24" s="276">
        <v>0</v>
      </c>
      <c r="I24" s="276">
        <v>41</v>
      </c>
      <c r="J24" s="276">
        <v>0</v>
      </c>
      <c r="K24" s="276">
        <v>0</v>
      </c>
      <c r="L24" s="276">
        <v>28</v>
      </c>
      <c r="M24" s="276">
        <v>516</v>
      </c>
      <c r="N24" s="276">
        <v>1</v>
      </c>
      <c r="O24" s="143" t="s">
        <v>66</v>
      </c>
      <c r="P24" s="33" t="s">
        <v>153</v>
      </c>
      <c r="Q24" s="276">
        <v>10</v>
      </c>
      <c r="R24" s="276">
        <v>1375</v>
      </c>
      <c r="S24" s="276">
        <v>1</v>
      </c>
      <c r="T24" s="276">
        <v>14</v>
      </c>
      <c r="U24" s="276">
        <v>4</v>
      </c>
      <c r="V24" s="276">
        <v>0</v>
      </c>
      <c r="W24" s="276">
        <v>45</v>
      </c>
      <c r="X24" s="276">
        <v>309</v>
      </c>
      <c r="Y24" s="276">
        <v>2</v>
      </c>
      <c r="Z24" s="276">
        <v>0</v>
      </c>
      <c r="AA24" s="276">
        <v>1</v>
      </c>
      <c r="AB24" s="276">
        <v>3</v>
      </c>
      <c r="AC24" s="276">
        <v>6</v>
      </c>
      <c r="AD24" s="143" t="s">
        <v>66</v>
      </c>
    </row>
    <row r="25" spans="1:224" s="143" customFormat="1" ht="30" customHeight="1">
      <c r="A25" s="144" t="s">
        <v>154</v>
      </c>
      <c r="B25" s="242">
        <f t="shared" si="3"/>
        <v>2890</v>
      </c>
      <c r="C25" s="276">
        <v>527</v>
      </c>
      <c r="D25" s="276">
        <v>4</v>
      </c>
      <c r="E25" s="276">
        <v>0</v>
      </c>
      <c r="F25" s="276">
        <v>0</v>
      </c>
      <c r="G25" s="276">
        <v>0</v>
      </c>
      <c r="H25" s="276">
        <v>0</v>
      </c>
      <c r="I25" s="276">
        <v>39</v>
      </c>
      <c r="J25" s="276">
        <v>0</v>
      </c>
      <c r="K25" s="276">
        <v>0</v>
      </c>
      <c r="L25" s="276">
        <v>10</v>
      </c>
      <c r="M25" s="276">
        <v>525</v>
      </c>
      <c r="N25" s="276">
        <v>1</v>
      </c>
      <c r="O25" s="143" t="s">
        <v>67</v>
      </c>
      <c r="P25" s="33" t="s">
        <v>154</v>
      </c>
      <c r="Q25" s="276">
        <v>11</v>
      </c>
      <c r="R25" s="276">
        <v>1473</v>
      </c>
      <c r="S25" s="276">
        <v>1</v>
      </c>
      <c r="T25" s="276">
        <v>19</v>
      </c>
      <c r="U25" s="276">
        <v>4</v>
      </c>
      <c r="V25" s="276">
        <v>0</v>
      </c>
      <c r="W25" s="276">
        <v>19</v>
      </c>
      <c r="X25" s="276">
        <v>245</v>
      </c>
      <c r="Y25" s="276">
        <v>3</v>
      </c>
      <c r="Z25" s="276">
        <v>0</v>
      </c>
      <c r="AA25" s="276">
        <v>1</v>
      </c>
      <c r="AB25" s="276">
        <v>3</v>
      </c>
      <c r="AC25" s="276">
        <v>5</v>
      </c>
      <c r="AD25" s="143" t="s">
        <v>67</v>
      </c>
    </row>
    <row r="26" spans="1:224" s="143" customFormat="1" ht="30" customHeight="1">
      <c r="A26" s="144" t="s">
        <v>155</v>
      </c>
      <c r="B26" s="242">
        <f t="shared" si="3"/>
        <v>3375</v>
      </c>
      <c r="C26" s="276">
        <v>534</v>
      </c>
      <c r="D26" s="276">
        <v>5</v>
      </c>
      <c r="E26" s="276">
        <v>0</v>
      </c>
      <c r="F26" s="276">
        <v>0</v>
      </c>
      <c r="G26" s="276">
        <v>0</v>
      </c>
      <c r="H26" s="276">
        <v>0</v>
      </c>
      <c r="I26" s="276">
        <v>51</v>
      </c>
      <c r="J26" s="276">
        <v>0</v>
      </c>
      <c r="K26" s="276">
        <v>0</v>
      </c>
      <c r="L26" s="276">
        <v>39</v>
      </c>
      <c r="M26" s="276">
        <v>580</v>
      </c>
      <c r="N26" s="276">
        <v>1</v>
      </c>
      <c r="O26" s="143" t="s">
        <v>68</v>
      </c>
      <c r="P26" s="33" t="s">
        <v>155</v>
      </c>
      <c r="Q26" s="276">
        <v>17</v>
      </c>
      <c r="R26" s="276">
        <v>1751</v>
      </c>
      <c r="S26" s="276">
        <v>1</v>
      </c>
      <c r="T26" s="276">
        <v>27</v>
      </c>
      <c r="U26" s="276">
        <v>4</v>
      </c>
      <c r="V26" s="276">
        <v>0</v>
      </c>
      <c r="W26" s="276">
        <v>15</v>
      </c>
      <c r="X26" s="276">
        <v>334</v>
      </c>
      <c r="Y26" s="276">
        <v>5</v>
      </c>
      <c r="Z26" s="276">
        <v>0</v>
      </c>
      <c r="AA26" s="276">
        <v>1</v>
      </c>
      <c r="AB26" s="276">
        <v>3</v>
      </c>
      <c r="AC26" s="276">
        <v>7</v>
      </c>
      <c r="AD26" s="143" t="s">
        <v>68</v>
      </c>
    </row>
    <row r="27" spans="1:224" s="23" customFormat="1" ht="30" customHeight="1" thickBot="1">
      <c r="A27" s="26" t="s">
        <v>156</v>
      </c>
      <c r="B27" s="243">
        <f t="shared" si="3"/>
        <v>3474</v>
      </c>
      <c r="C27" s="277">
        <v>543</v>
      </c>
      <c r="D27" s="277">
        <v>4</v>
      </c>
      <c r="E27" s="277">
        <v>0</v>
      </c>
      <c r="F27" s="277">
        <v>0</v>
      </c>
      <c r="G27" s="277">
        <v>0</v>
      </c>
      <c r="H27" s="277">
        <v>0</v>
      </c>
      <c r="I27" s="277">
        <v>55</v>
      </c>
      <c r="J27" s="277">
        <v>0</v>
      </c>
      <c r="K27" s="277">
        <v>0</v>
      </c>
      <c r="L27" s="277">
        <v>59</v>
      </c>
      <c r="M27" s="277">
        <v>519</v>
      </c>
      <c r="N27" s="277">
        <v>1</v>
      </c>
      <c r="O27" s="23" t="s">
        <v>69</v>
      </c>
      <c r="P27" s="236" t="s">
        <v>156</v>
      </c>
      <c r="Q27" s="277">
        <v>15</v>
      </c>
      <c r="R27" s="277">
        <v>1857</v>
      </c>
      <c r="S27" s="277">
        <v>1</v>
      </c>
      <c r="T27" s="277">
        <v>35</v>
      </c>
      <c r="U27" s="277">
        <v>4</v>
      </c>
      <c r="V27" s="277">
        <v>0</v>
      </c>
      <c r="W27" s="277">
        <v>32</v>
      </c>
      <c r="X27" s="277">
        <v>328</v>
      </c>
      <c r="Y27" s="277">
        <v>6</v>
      </c>
      <c r="Z27" s="277">
        <v>0</v>
      </c>
      <c r="AA27" s="277">
        <v>1</v>
      </c>
      <c r="AB27" s="277">
        <v>6</v>
      </c>
      <c r="AC27" s="277">
        <v>8</v>
      </c>
      <c r="AD27" s="23" t="s">
        <v>69</v>
      </c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</row>
    <row r="28" spans="1:224" s="208" customFormat="1" ht="12" customHeight="1">
      <c r="A28" s="145" t="s">
        <v>193</v>
      </c>
      <c r="B28" s="24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07" t="s">
        <v>56</v>
      </c>
      <c r="P28" s="27" t="s">
        <v>192</v>
      </c>
      <c r="Q28" s="28"/>
      <c r="R28" s="18"/>
      <c r="S28" s="18"/>
      <c r="T28" s="18"/>
      <c r="U28" s="18"/>
      <c r="V28" s="18"/>
      <c r="W28" s="18"/>
      <c r="X28" s="18"/>
      <c r="Y28" s="37"/>
      <c r="Z28" s="18"/>
      <c r="AA28" s="18"/>
      <c r="AB28" s="18"/>
      <c r="AD28" s="29" t="s">
        <v>56</v>
      </c>
    </row>
    <row r="29" spans="1:224" s="143" customFormat="1" ht="12" customHeight="1">
      <c r="A29" s="278" t="s">
        <v>231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34"/>
      <c r="Q29" s="13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3"/>
    </row>
    <row r="30" spans="1:224" s="143" customFormat="1" ht="11.25">
      <c r="A30" s="13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34"/>
      <c r="Q30" s="13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3"/>
    </row>
    <row r="31" spans="1:224" s="143" customFormat="1" ht="11.25">
      <c r="A31" s="13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34"/>
      <c r="Q31" s="13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3"/>
    </row>
    <row r="32" spans="1:224" s="143" customFormat="1" ht="11.25">
      <c r="A32" s="13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34"/>
      <c r="Q32" s="13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3"/>
    </row>
    <row r="33" spans="1:29" s="143" customFormat="1" ht="11.25">
      <c r="A33" s="13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34"/>
      <c r="Q33" s="13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3"/>
    </row>
    <row r="34" spans="1:29" s="143" customFormat="1" ht="11.25">
      <c r="A34" s="13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34"/>
      <c r="Q34" s="13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3"/>
    </row>
    <row r="35" spans="1:29" s="143" customFormat="1" ht="11.25">
      <c r="A35" s="133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34"/>
      <c r="Q35" s="13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3"/>
    </row>
    <row r="36" spans="1:29" s="143" customFormat="1" ht="11.25">
      <c r="A36" s="133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34"/>
      <c r="Q36" s="13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3"/>
    </row>
    <row r="37" spans="1:29" s="143" customFormat="1" ht="11.25">
      <c r="A37" s="13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34"/>
      <c r="Q37" s="13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3"/>
    </row>
    <row r="38" spans="1:29" s="143" customFormat="1" ht="11.25">
      <c r="A38" s="13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34"/>
      <c r="Q38" s="13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3"/>
    </row>
    <row r="39" spans="1:29" s="143" customFormat="1" ht="11.25">
      <c r="A39" s="133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34"/>
      <c r="Q39" s="13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3"/>
    </row>
    <row r="40" spans="1:29" s="143" customFormat="1" ht="11.25">
      <c r="A40" s="13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34"/>
      <c r="Q40" s="13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3"/>
    </row>
    <row r="41" spans="1:29" s="143" customFormat="1" ht="11.25">
      <c r="A41" s="133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34"/>
      <c r="Q41" s="13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3"/>
    </row>
  </sheetData>
  <mergeCells count="36">
    <mergeCell ref="AB5:AB9"/>
    <mergeCell ref="N5:N9"/>
    <mergeCell ref="P5:P9"/>
    <mergeCell ref="Q5:Q9"/>
    <mergeCell ref="AA5:AA9"/>
    <mergeCell ref="X5:X9"/>
    <mergeCell ref="Y5:Y9"/>
    <mergeCell ref="Z5:Z9"/>
    <mergeCell ref="V5:V9"/>
    <mergeCell ref="U5:U9"/>
    <mergeCell ref="W5:W9"/>
    <mergeCell ref="F5:F9"/>
    <mergeCell ref="A2:H2"/>
    <mergeCell ref="B5:B9"/>
    <mergeCell ref="C5:C9"/>
    <mergeCell ref="A5:A9"/>
    <mergeCell ref="G5:G9"/>
    <mergeCell ref="H5:H9"/>
    <mergeCell ref="D5:D9"/>
    <mergeCell ref="E5:E9"/>
    <mergeCell ref="AD5:AD9"/>
    <mergeCell ref="K5:K9"/>
    <mergeCell ref="L5:L9"/>
    <mergeCell ref="T5:T9"/>
    <mergeCell ref="G1:H1"/>
    <mergeCell ref="T1:V1"/>
    <mergeCell ref="I2:O2"/>
    <mergeCell ref="AC5:AC9"/>
    <mergeCell ref="O5:O9"/>
    <mergeCell ref="M5:M9"/>
    <mergeCell ref="R5:R9"/>
    <mergeCell ref="S5:S9"/>
    <mergeCell ref="I5:I9"/>
    <mergeCell ref="J5:J9"/>
    <mergeCell ref="P2:V2"/>
    <mergeCell ref="W2:AC2"/>
  </mergeCells>
  <phoneticPr fontId="10" type="noConversion"/>
  <printOptions gridLinesSet="0"/>
  <pageMargins left="0.78740157480314965" right="0.78740157480314965" top="1.7716535433070868" bottom="0.78740157480314965" header="0" footer="0"/>
  <pageSetup paperSize="9" scale="77" pageOrder="overThenDown" orientation="portrait" verticalDpi="300" r:id="rId1"/>
  <headerFooter alignWithMargins="0"/>
  <colBreaks count="3" manualBreakCount="3">
    <brk id="8" max="29" man="1"/>
    <brk id="15" max="29" man="1"/>
    <brk id="22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102"/>
  <sheetViews>
    <sheetView showGridLines="0" view="pageBreakPreview" workbookViewId="0">
      <selection activeCell="A5" sqref="A5:A9"/>
    </sheetView>
  </sheetViews>
  <sheetFormatPr defaultColWidth="9" defaultRowHeight="14.25"/>
  <cols>
    <col min="1" max="1" width="9" style="155" customWidth="1"/>
    <col min="2" max="2" width="12.625" style="226" customWidth="1"/>
    <col min="3" max="7" width="12.625" style="205" customWidth="1"/>
    <col min="8" max="16384" width="9" style="205"/>
  </cols>
  <sheetData>
    <row r="1" spans="1:7" s="203" customFormat="1" ht="18" customHeight="1">
      <c r="A1" s="138"/>
      <c r="B1" s="225"/>
      <c r="E1" s="475"/>
      <c r="F1" s="475"/>
      <c r="G1" s="475"/>
    </row>
    <row r="2" spans="1:7" s="146" customFormat="1" ht="18" customHeight="1">
      <c r="A2" s="382" t="s">
        <v>72</v>
      </c>
      <c r="B2" s="382"/>
      <c r="C2" s="382"/>
      <c r="D2" s="382"/>
      <c r="E2" s="382"/>
      <c r="F2" s="382"/>
      <c r="G2" s="382"/>
    </row>
    <row r="3" spans="1:7" s="140" customFormat="1" ht="18" customHeight="1">
      <c r="A3" s="476" t="s">
        <v>73</v>
      </c>
      <c r="B3" s="476"/>
      <c r="C3" s="476"/>
      <c r="D3" s="476"/>
      <c r="E3" s="476"/>
      <c r="F3" s="476"/>
      <c r="G3" s="476"/>
    </row>
    <row r="4" spans="1:7" s="147" customFormat="1" ht="18" customHeight="1" thickBot="1">
      <c r="A4" s="142" t="s">
        <v>74</v>
      </c>
      <c r="G4" s="148" t="s">
        <v>75</v>
      </c>
    </row>
    <row r="5" spans="1:7" s="143" customFormat="1" ht="15.75" customHeight="1">
      <c r="A5" s="469" t="s">
        <v>304</v>
      </c>
      <c r="B5" s="469" t="s">
        <v>247</v>
      </c>
      <c r="C5" s="436"/>
      <c r="D5" s="436" t="s">
        <v>248</v>
      </c>
      <c r="E5" s="436"/>
      <c r="F5" s="436" t="s">
        <v>249</v>
      </c>
      <c r="G5" s="460"/>
    </row>
    <row r="6" spans="1:7" s="143" customFormat="1" ht="15.75" customHeight="1">
      <c r="A6" s="477"/>
      <c r="B6" s="477"/>
      <c r="C6" s="437"/>
      <c r="D6" s="437"/>
      <c r="E6" s="437"/>
      <c r="F6" s="437"/>
      <c r="G6" s="480"/>
    </row>
    <row r="7" spans="1:7" s="143" customFormat="1" ht="15.75" customHeight="1">
      <c r="A7" s="477"/>
      <c r="B7" s="458" t="s">
        <v>76</v>
      </c>
      <c r="C7" s="393" t="s">
        <v>2</v>
      </c>
      <c r="D7" s="393" t="s">
        <v>76</v>
      </c>
      <c r="E7" s="393" t="s">
        <v>77</v>
      </c>
      <c r="F7" s="393" t="s">
        <v>76</v>
      </c>
      <c r="G7" s="479" t="s">
        <v>78</v>
      </c>
    </row>
    <row r="8" spans="1:7" s="143" customFormat="1" ht="15.75" customHeight="1">
      <c r="A8" s="477"/>
      <c r="B8" s="458"/>
      <c r="C8" s="391"/>
      <c r="D8" s="393"/>
      <c r="E8" s="391"/>
      <c r="F8" s="393"/>
      <c r="G8" s="396"/>
    </row>
    <row r="9" spans="1:7" s="143" customFormat="1" ht="15.75" customHeight="1">
      <c r="A9" s="478"/>
      <c r="B9" s="459"/>
      <c r="C9" s="392"/>
      <c r="D9" s="394"/>
      <c r="E9" s="392"/>
      <c r="F9" s="394"/>
      <c r="G9" s="397"/>
    </row>
    <row r="10" spans="1:7" s="143" customFormat="1" ht="24.95" customHeight="1">
      <c r="A10" s="209">
        <v>2017</v>
      </c>
      <c r="B10" s="101">
        <v>0</v>
      </c>
      <c r="C10" s="101">
        <v>0</v>
      </c>
      <c r="D10" s="101">
        <v>15</v>
      </c>
      <c r="E10" s="101">
        <v>2701</v>
      </c>
      <c r="F10" s="101">
        <v>15</v>
      </c>
      <c r="G10" s="101">
        <v>4</v>
      </c>
    </row>
    <row r="11" spans="1:7" s="149" customFormat="1" ht="24.95" customHeight="1">
      <c r="A11" s="209">
        <v>2018</v>
      </c>
      <c r="B11" s="101">
        <v>0</v>
      </c>
      <c r="C11" s="101">
        <v>0</v>
      </c>
      <c r="D11" s="101">
        <v>15</v>
      </c>
      <c r="E11" s="101">
        <v>5656</v>
      </c>
      <c r="F11" s="101">
        <v>15</v>
      </c>
      <c r="G11" s="101">
        <v>3</v>
      </c>
    </row>
    <row r="12" spans="1:7" s="149" customFormat="1" ht="24.95" customHeight="1">
      <c r="A12" s="209">
        <v>2019</v>
      </c>
      <c r="B12" s="101">
        <v>0</v>
      </c>
      <c r="C12" s="101">
        <v>0</v>
      </c>
      <c r="D12" s="101">
        <v>14</v>
      </c>
      <c r="E12" s="101">
        <v>5965</v>
      </c>
      <c r="F12" s="101">
        <v>14</v>
      </c>
      <c r="G12" s="101">
        <v>590</v>
      </c>
    </row>
    <row r="13" spans="1:7" s="143" customFormat="1" ht="24.95" customHeight="1">
      <c r="A13" s="265">
        <v>2020</v>
      </c>
      <c r="B13" s="101">
        <v>0</v>
      </c>
      <c r="C13" s="101">
        <v>0</v>
      </c>
      <c r="D13" s="101">
        <v>15</v>
      </c>
      <c r="E13" s="101">
        <v>5950</v>
      </c>
      <c r="F13" s="101">
        <v>15</v>
      </c>
      <c r="G13" s="101">
        <v>513</v>
      </c>
    </row>
    <row r="14" spans="1:7" s="149" customFormat="1" ht="24.95" customHeight="1">
      <c r="A14" s="264">
        <v>2021</v>
      </c>
      <c r="B14" s="244">
        <f t="shared" ref="B14:G14" si="0">SUM(B16:B27)</f>
        <v>0</v>
      </c>
      <c r="C14" s="244">
        <f t="shared" si="0"/>
        <v>0</v>
      </c>
      <c r="D14" s="244">
        <v>15</v>
      </c>
      <c r="E14" s="244">
        <f t="shared" si="0"/>
        <v>6123</v>
      </c>
      <c r="F14" s="244">
        <v>15</v>
      </c>
      <c r="G14" s="244">
        <f t="shared" si="0"/>
        <v>495</v>
      </c>
    </row>
    <row r="15" spans="1:7" s="143" customFormat="1" ht="23.25" customHeight="1">
      <c r="A15" s="123"/>
      <c r="B15" s="124"/>
      <c r="C15" s="124"/>
      <c r="D15" s="124"/>
      <c r="E15" s="124"/>
      <c r="F15" s="124"/>
      <c r="G15" s="124"/>
    </row>
    <row r="16" spans="1:7" s="143" customFormat="1" ht="31.5" customHeight="1">
      <c r="A16" s="147" t="s">
        <v>330</v>
      </c>
      <c r="B16" s="101" t="s">
        <v>210</v>
      </c>
      <c r="C16" s="101" t="s">
        <v>210</v>
      </c>
      <c r="D16" s="118" t="s">
        <v>211</v>
      </c>
      <c r="E16" s="118">
        <v>789</v>
      </c>
      <c r="F16" s="118" t="s">
        <v>211</v>
      </c>
      <c r="G16" s="118">
        <v>31</v>
      </c>
    </row>
    <row r="17" spans="1:7" s="143" customFormat="1" ht="31.5" customHeight="1">
      <c r="A17" s="147" t="s">
        <v>331</v>
      </c>
      <c r="B17" s="101" t="s">
        <v>210</v>
      </c>
      <c r="C17" s="101" t="s">
        <v>210</v>
      </c>
      <c r="D17" s="118" t="s">
        <v>211</v>
      </c>
      <c r="E17" s="118">
        <v>603</v>
      </c>
      <c r="F17" s="118" t="s">
        <v>211</v>
      </c>
      <c r="G17" s="118">
        <v>30</v>
      </c>
    </row>
    <row r="18" spans="1:7" s="143" customFormat="1" ht="31.5" customHeight="1">
      <c r="A18" s="147" t="s">
        <v>332</v>
      </c>
      <c r="B18" s="101" t="s">
        <v>210</v>
      </c>
      <c r="C18" s="101" t="s">
        <v>210</v>
      </c>
      <c r="D18" s="118" t="s">
        <v>211</v>
      </c>
      <c r="E18" s="118">
        <v>588</v>
      </c>
      <c r="F18" s="118" t="s">
        <v>211</v>
      </c>
      <c r="G18" s="118">
        <v>40</v>
      </c>
    </row>
    <row r="19" spans="1:7" s="143" customFormat="1" ht="31.5" customHeight="1">
      <c r="A19" s="147" t="s">
        <v>333</v>
      </c>
      <c r="B19" s="101" t="s">
        <v>210</v>
      </c>
      <c r="C19" s="101" t="s">
        <v>210</v>
      </c>
      <c r="D19" s="118" t="s">
        <v>211</v>
      </c>
      <c r="E19" s="118">
        <v>429</v>
      </c>
      <c r="F19" s="118" t="s">
        <v>211</v>
      </c>
      <c r="G19" s="118">
        <v>36</v>
      </c>
    </row>
    <row r="20" spans="1:7" s="143" customFormat="1" ht="31.5" customHeight="1">
      <c r="A20" s="370" t="s">
        <v>334</v>
      </c>
      <c r="B20" s="101" t="s">
        <v>210</v>
      </c>
      <c r="C20" s="101" t="s">
        <v>210</v>
      </c>
      <c r="D20" s="118" t="s">
        <v>211</v>
      </c>
      <c r="E20" s="118">
        <v>393</v>
      </c>
      <c r="F20" s="118" t="s">
        <v>211</v>
      </c>
      <c r="G20" s="118">
        <v>42</v>
      </c>
    </row>
    <row r="21" spans="1:7" s="143" customFormat="1" ht="31.5" customHeight="1">
      <c r="A21" s="147" t="s">
        <v>335</v>
      </c>
      <c r="B21" s="101" t="s">
        <v>210</v>
      </c>
      <c r="C21" s="101" t="s">
        <v>210</v>
      </c>
      <c r="D21" s="118" t="s">
        <v>211</v>
      </c>
      <c r="E21" s="118">
        <v>414</v>
      </c>
      <c r="F21" s="118" t="s">
        <v>211</v>
      </c>
      <c r="G21" s="118">
        <v>49</v>
      </c>
    </row>
    <row r="22" spans="1:7" s="143" customFormat="1" ht="31.5" customHeight="1">
      <c r="A22" s="147" t="s">
        <v>336</v>
      </c>
      <c r="B22" s="101" t="s">
        <v>210</v>
      </c>
      <c r="C22" s="101" t="s">
        <v>210</v>
      </c>
      <c r="D22" s="118" t="s">
        <v>211</v>
      </c>
      <c r="E22" s="118">
        <v>376</v>
      </c>
      <c r="F22" s="118" t="s">
        <v>211</v>
      </c>
      <c r="G22" s="118">
        <v>49</v>
      </c>
    </row>
    <row r="23" spans="1:7" s="143" customFormat="1" ht="31.5" customHeight="1">
      <c r="A23" s="147" t="s">
        <v>337</v>
      </c>
      <c r="B23" s="101" t="s">
        <v>210</v>
      </c>
      <c r="C23" s="101" t="s">
        <v>210</v>
      </c>
      <c r="D23" s="118" t="s">
        <v>211</v>
      </c>
      <c r="E23" s="118">
        <v>329</v>
      </c>
      <c r="F23" s="118" t="s">
        <v>211</v>
      </c>
      <c r="G23" s="118">
        <v>51</v>
      </c>
    </row>
    <row r="24" spans="1:7" s="143" customFormat="1" ht="31.5" customHeight="1">
      <c r="A24" s="147" t="s">
        <v>338</v>
      </c>
      <c r="B24" s="101" t="s">
        <v>210</v>
      </c>
      <c r="C24" s="101" t="s">
        <v>210</v>
      </c>
      <c r="D24" s="118" t="s">
        <v>211</v>
      </c>
      <c r="E24" s="118">
        <v>394</v>
      </c>
      <c r="F24" s="118" t="s">
        <v>211</v>
      </c>
      <c r="G24" s="118">
        <v>40</v>
      </c>
    </row>
    <row r="25" spans="1:7" s="143" customFormat="1" ht="31.5" customHeight="1">
      <c r="A25" s="147" t="s">
        <v>339</v>
      </c>
      <c r="B25" s="101" t="s">
        <v>210</v>
      </c>
      <c r="C25" s="101" t="s">
        <v>210</v>
      </c>
      <c r="D25" s="118" t="s">
        <v>211</v>
      </c>
      <c r="E25" s="118">
        <v>525</v>
      </c>
      <c r="F25" s="118" t="s">
        <v>211</v>
      </c>
      <c r="G25" s="118">
        <v>45</v>
      </c>
    </row>
    <row r="26" spans="1:7" s="143" customFormat="1" ht="31.5" customHeight="1">
      <c r="A26" s="147" t="s">
        <v>340</v>
      </c>
      <c r="B26" s="101" t="s">
        <v>210</v>
      </c>
      <c r="C26" s="101" t="s">
        <v>210</v>
      </c>
      <c r="D26" s="118" t="s">
        <v>211</v>
      </c>
      <c r="E26" s="118">
        <v>594</v>
      </c>
      <c r="F26" s="118" t="s">
        <v>211</v>
      </c>
      <c r="G26" s="118">
        <v>48</v>
      </c>
    </row>
    <row r="27" spans="1:7" s="143" customFormat="1" ht="31.5" customHeight="1" thickBot="1">
      <c r="A27" s="150" t="s">
        <v>341</v>
      </c>
      <c r="B27" s="279" t="s">
        <v>210</v>
      </c>
      <c r="C27" s="279" t="s">
        <v>210</v>
      </c>
      <c r="D27" s="279" t="s">
        <v>211</v>
      </c>
      <c r="E27" s="279">
        <v>689</v>
      </c>
      <c r="F27" s="279" t="s">
        <v>211</v>
      </c>
      <c r="G27" s="279">
        <v>34</v>
      </c>
    </row>
    <row r="28" spans="1:7" s="152" customFormat="1" ht="12" customHeight="1">
      <c r="A28" s="79" t="s">
        <v>207</v>
      </c>
      <c r="B28" s="151"/>
      <c r="C28" s="147"/>
      <c r="D28" s="147"/>
      <c r="E28" s="147"/>
      <c r="F28" s="147"/>
      <c r="G28" s="125" t="s">
        <v>236</v>
      </c>
    </row>
    <row r="29" spans="1:7" s="127" customFormat="1" ht="11.25">
      <c r="A29" s="126"/>
      <c r="B29" s="114"/>
      <c r="C29" s="115"/>
      <c r="D29" s="143"/>
      <c r="E29" s="115"/>
      <c r="F29" s="143"/>
      <c r="G29" s="115"/>
    </row>
    <row r="30" spans="1:7" s="143" customFormat="1" ht="15.75" customHeight="1">
      <c r="A30" s="126"/>
      <c r="B30" s="153"/>
    </row>
    <row r="31" spans="1:7" s="143" customFormat="1" ht="11.25">
      <c r="A31" s="126"/>
      <c r="B31" s="153"/>
    </row>
    <row r="32" spans="1:7" s="143" customFormat="1" ht="11.25">
      <c r="A32" s="126"/>
      <c r="B32" s="153"/>
    </row>
    <row r="33" spans="1:2" s="143" customFormat="1" ht="11.25">
      <c r="A33" s="126"/>
      <c r="B33" s="153"/>
    </row>
    <row r="34" spans="1:2" s="143" customFormat="1" ht="11.25">
      <c r="A34" s="126"/>
      <c r="B34" s="153"/>
    </row>
    <row r="35" spans="1:2" s="143" customFormat="1" ht="11.25">
      <c r="A35" s="126"/>
      <c r="B35" s="153"/>
    </row>
    <row r="36" spans="1:2" s="143" customFormat="1" ht="11.25">
      <c r="A36" s="126"/>
      <c r="B36" s="153"/>
    </row>
    <row r="37" spans="1:2" s="143" customFormat="1" ht="11.25">
      <c r="A37" s="126"/>
      <c r="B37" s="153"/>
    </row>
    <row r="38" spans="1:2" s="143" customFormat="1" ht="11.25">
      <c r="A38" s="126"/>
      <c r="B38" s="153"/>
    </row>
    <row r="39" spans="1:2" s="143" customFormat="1" ht="11.25">
      <c r="A39" s="126"/>
      <c r="B39" s="153"/>
    </row>
    <row r="40" spans="1:2" s="143" customFormat="1" ht="11.25">
      <c r="A40" s="126"/>
      <c r="B40" s="153"/>
    </row>
    <row r="41" spans="1:2" s="143" customFormat="1" ht="11.25">
      <c r="A41" s="126"/>
      <c r="B41" s="153"/>
    </row>
    <row r="42" spans="1:2" s="143" customFormat="1" ht="11.25">
      <c r="A42" s="126"/>
      <c r="B42" s="153"/>
    </row>
    <row r="43" spans="1:2" s="143" customFormat="1" ht="11.25">
      <c r="A43" s="126"/>
      <c r="B43" s="153"/>
    </row>
    <row r="44" spans="1:2" s="143" customFormat="1" ht="11.25">
      <c r="A44" s="126"/>
      <c r="B44" s="153"/>
    </row>
    <row r="45" spans="1:2" s="143" customFormat="1" ht="11.25">
      <c r="A45" s="126"/>
      <c r="B45" s="153"/>
    </row>
    <row r="46" spans="1:2" s="143" customFormat="1" ht="11.25">
      <c r="B46" s="153"/>
    </row>
    <row r="47" spans="1:2" s="143" customFormat="1" ht="11.25">
      <c r="A47" s="153"/>
      <c r="B47" s="153"/>
    </row>
    <row r="48" spans="1:2" s="143" customFormat="1" ht="11.25">
      <c r="A48" s="153"/>
      <c r="B48" s="153"/>
    </row>
    <row r="49" spans="1:2" s="143" customFormat="1" ht="11.25">
      <c r="A49" s="153"/>
      <c r="B49" s="153"/>
    </row>
    <row r="50" spans="1:2" s="143" customFormat="1" ht="11.25">
      <c r="A50" s="153"/>
      <c r="B50" s="153"/>
    </row>
    <row r="51" spans="1:2" s="143" customFormat="1" ht="11.25">
      <c r="A51" s="153"/>
      <c r="B51" s="153"/>
    </row>
    <row r="52" spans="1:2" s="143" customFormat="1" ht="11.25">
      <c r="A52" s="153"/>
      <c r="B52" s="153"/>
    </row>
    <row r="53" spans="1:2" s="143" customFormat="1" ht="11.25">
      <c r="A53" s="153"/>
      <c r="B53" s="153"/>
    </row>
    <row r="54" spans="1:2" s="143" customFormat="1" ht="11.25">
      <c r="A54" s="153"/>
      <c r="B54" s="153"/>
    </row>
    <row r="55" spans="1:2" s="143" customFormat="1" ht="11.25">
      <c r="A55" s="153"/>
      <c r="B55" s="153"/>
    </row>
    <row r="56" spans="1:2" s="143" customFormat="1" ht="11.25">
      <c r="A56" s="153"/>
      <c r="B56" s="153"/>
    </row>
    <row r="57" spans="1:2" s="143" customFormat="1" ht="11.25">
      <c r="A57" s="153"/>
      <c r="B57" s="153"/>
    </row>
    <row r="58" spans="1:2" s="143" customFormat="1" ht="11.25">
      <c r="A58" s="153"/>
      <c r="B58" s="153"/>
    </row>
    <row r="59" spans="1:2" s="143" customFormat="1" ht="11.25">
      <c r="A59" s="153"/>
      <c r="B59" s="153"/>
    </row>
    <row r="60" spans="1:2" s="143" customFormat="1" ht="11.25">
      <c r="A60" s="153"/>
      <c r="B60" s="153"/>
    </row>
    <row r="61" spans="1:2" s="143" customFormat="1" ht="11.25">
      <c r="A61" s="153"/>
      <c r="B61" s="153"/>
    </row>
    <row r="62" spans="1:2" s="143" customFormat="1" ht="11.25">
      <c r="A62" s="153"/>
      <c r="B62" s="153"/>
    </row>
    <row r="63" spans="1:2" s="143" customFormat="1" ht="11.25">
      <c r="A63" s="153"/>
      <c r="B63" s="153"/>
    </row>
    <row r="64" spans="1:2" s="143" customFormat="1" ht="11.25">
      <c r="A64" s="153"/>
      <c r="B64" s="153"/>
    </row>
    <row r="65" spans="1:2" s="143" customFormat="1" ht="11.25">
      <c r="A65" s="153"/>
      <c r="B65" s="153"/>
    </row>
    <row r="66" spans="1:2" s="143" customFormat="1" ht="11.25">
      <c r="A66" s="153"/>
      <c r="B66" s="153"/>
    </row>
    <row r="67" spans="1:2" s="143" customFormat="1" ht="11.25">
      <c r="A67" s="153"/>
      <c r="B67" s="153"/>
    </row>
    <row r="68" spans="1:2" s="143" customFormat="1" ht="11.25">
      <c r="A68" s="153"/>
      <c r="B68" s="153"/>
    </row>
    <row r="69" spans="1:2" s="143" customFormat="1" ht="11.25">
      <c r="A69" s="153"/>
      <c r="B69" s="153"/>
    </row>
    <row r="70" spans="1:2" s="143" customFormat="1" ht="11.25">
      <c r="A70" s="153"/>
      <c r="B70" s="153"/>
    </row>
    <row r="71" spans="1:2" s="143" customFormat="1" ht="11.25">
      <c r="A71" s="153"/>
      <c r="B71" s="153"/>
    </row>
    <row r="72" spans="1:2" s="143" customFormat="1" ht="11.25">
      <c r="A72" s="153"/>
      <c r="B72" s="153"/>
    </row>
    <row r="73" spans="1:2" s="143" customFormat="1" ht="11.25">
      <c r="A73" s="153"/>
      <c r="B73" s="153"/>
    </row>
    <row r="74" spans="1:2" s="143" customFormat="1" ht="11.25">
      <c r="A74" s="153"/>
      <c r="B74" s="153"/>
    </row>
    <row r="75" spans="1:2" s="143" customFormat="1" ht="11.25">
      <c r="A75" s="153"/>
      <c r="B75" s="153"/>
    </row>
    <row r="76" spans="1:2" s="143" customFormat="1" ht="11.25">
      <c r="A76" s="153"/>
      <c r="B76" s="153"/>
    </row>
    <row r="77" spans="1:2" s="143" customFormat="1" ht="11.25">
      <c r="A77" s="153"/>
      <c r="B77" s="153"/>
    </row>
    <row r="78" spans="1:2" s="143" customFormat="1" ht="11.25">
      <c r="A78" s="153"/>
      <c r="B78" s="153"/>
    </row>
    <row r="79" spans="1:2" s="143" customFormat="1" ht="11.25">
      <c r="A79" s="153"/>
      <c r="B79" s="153"/>
    </row>
    <row r="80" spans="1:2" s="143" customFormat="1" ht="11.25">
      <c r="A80" s="153"/>
      <c r="B80" s="153"/>
    </row>
    <row r="81" spans="1:2" s="143" customFormat="1" ht="11.25">
      <c r="A81" s="153"/>
      <c r="B81" s="153"/>
    </row>
    <row r="82" spans="1:2" s="143" customFormat="1" ht="11.25">
      <c r="A82" s="153"/>
      <c r="B82" s="153"/>
    </row>
    <row r="83" spans="1:2" s="143" customFormat="1" ht="11.25">
      <c r="A83" s="153"/>
      <c r="B83" s="153"/>
    </row>
    <row r="84" spans="1:2" s="143" customFormat="1" ht="11.25">
      <c r="A84" s="153"/>
      <c r="B84" s="153"/>
    </row>
    <row r="85" spans="1:2" s="143" customFormat="1" ht="11.25">
      <c r="A85" s="153"/>
      <c r="B85" s="153"/>
    </row>
    <row r="86" spans="1:2" s="143" customFormat="1" ht="11.25">
      <c r="A86" s="153"/>
      <c r="B86" s="153"/>
    </row>
    <row r="87" spans="1:2" s="143" customFormat="1" ht="11.25">
      <c r="A87" s="153"/>
      <c r="B87" s="153"/>
    </row>
    <row r="88" spans="1:2" s="143" customFormat="1" ht="11.25">
      <c r="A88" s="153"/>
      <c r="B88" s="153"/>
    </row>
    <row r="89" spans="1:2" s="143" customFormat="1" ht="11.25">
      <c r="A89" s="153"/>
      <c r="B89" s="153"/>
    </row>
    <row r="90" spans="1:2" s="143" customFormat="1" ht="11.25">
      <c r="A90" s="153"/>
      <c r="B90" s="153"/>
    </row>
    <row r="91" spans="1:2" s="143" customFormat="1" ht="11.25">
      <c r="A91" s="153"/>
      <c r="B91" s="153"/>
    </row>
    <row r="92" spans="1:2" s="143" customFormat="1" ht="11.25">
      <c r="A92" s="153"/>
      <c r="B92" s="153"/>
    </row>
    <row r="93" spans="1:2" s="143" customFormat="1" ht="11.25">
      <c r="A93" s="153"/>
      <c r="B93" s="153"/>
    </row>
    <row r="94" spans="1:2" s="143" customFormat="1" ht="11.25">
      <c r="A94" s="153"/>
      <c r="B94" s="153"/>
    </row>
    <row r="95" spans="1:2" s="143" customFormat="1" ht="11.25">
      <c r="A95" s="153"/>
      <c r="B95" s="153"/>
    </row>
    <row r="96" spans="1:2" s="143" customFormat="1" ht="11.25">
      <c r="A96" s="153"/>
      <c r="B96" s="153"/>
    </row>
    <row r="97" spans="1:2" s="143" customFormat="1" ht="11.25">
      <c r="A97" s="153"/>
      <c r="B97" s="153"/>
    </row>
    <row r="98" spans="1:2" s="143" customFormat="1" ht="11.25">
      <c r="A98" s="153"/>
      <c r="B98" s="153"/>
    </row>
    <row r="99" spans="1:2" s="143" customFormat="1" ht="11.25">
      <c r="A99" s="153"/>
      <c r="B99" s="153"/>
    </row>
    <row r="100" spans="1:2" s="143" customFormat="1" ht="11.25">
      <c r="A100" s="153"/>
      <c r="B100" s="153"/>
    </row>
    <row r="101" spans="1:2" s="143" customFormat="1" ht="11.25">
      <c r="A101" s="153"/>
      <c r="B101" s="153"/>
    </row>
    <row r="102" spans="1:2" s="143" customFormat="1" ht="11.25">
      <c r="A102" s="153"/>
      <c r="B102" s="153"/>
    </row>
  </sheetData>
  <mergeCells count="13">
    <mergeCell ref="E1:G1"/>
    <mergeCell ref="A2:G2"/>
    <mergeCell ref="A3:G3"/>
    <mergeCell ref="A5:A9"/>
    <mergeCell ref="C7:C9"/>
    <mergeCell ref="D7:D9"/>
    <mergeCell ref="E7:E9"/>
    <mergeCell ref="F7:F9"/>
    <mergeCell ref="G7:G9"/>
    <mergeCell ref="F5:G6"/>
    <mergeCell ref="B5:C6"/>
    <mergeCell ref="D5:E6"/>
    <mergeCell ref="B7:B9"/>
  </mergeCells>
  <phoneticPr fontId="10" type="noConversion"/>
  <printOptions gridLinesSet="0"/>
  <pageMargins left="0.78740157480314965" right="0.78740157480314965" top="1.7716535433070868" bottom="0.78740157480314965" header="0" footer="0"/>
  <pageSetup paperSize="9" scale="88" pageOrder="overThenDown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52"/>
  <sheetViews>
    <sheetView showGridLines="0" view="pageBreakPreview" zoomScaleSheetLayoutView="100" workbookViewId="0">
      <selection activeCell="A5" sqref="A5:A6"/>
    </sheetView>
  </sheetViews>
  <sheetFormatPr defaultColWidth="9" defaultRowHeight="14.25"/>
  <cols>
    <col min="1" max="1" width="11.625" style="155" customWidth="1"/>
    <col min="2" max="7" width="12.625" style="216" customWidth="1"/>
    <col min="8" max="8" width="12.625" style="205" customWidth="1"/>
    <col min="9" max="16384" width="9" style="205"/>
  </cols>
  <sheetData>
    <row r="1" spans="1:11" s="203" customFormat="1" ht="18" customHeight="1">
      <c r="A1" s="172"/>
      <c r="B1" s="215"/>
      <c r="C1" s="215"/>
      <c r="H1" s="207"/>
      <c r="I1" s="198"/>
      <c r="J1" s="198"/>
      <c r="K1" s="198"/>
    </row>
    <row r="2" spans="1:11" s="146" customFormat="1" ht="18" customHeight="1">
      <c r="A2" s="481" t="s">
        <v>120</v>
      </c>
      <c r="B2" s="481"/>
      <c r="C2" s="481"/>
      <c r="D2" s="481"/>
      <c r="E2" s="481"/>
      <c r="F2" s="481"/>
      <c r="G2" s="481"/>
      <c r="H2" s="481"/>
    </row>
    <row r="3" spans="1:11" s="140" customFormat="1" ht="18" customHeight="1">
      <c r="A3" s="481" t="s">
        <v>121</v>
      </c>
      <c r="B3" s="481"/>
      <c r="C3" s="481"/>
      <c r="D3" s="481"/>
      <c r="E3" s="481"/>
      <c r="F3" s="481"/>
      <c r="G3" s="481"/>
      <c r="H3" s="481"/>
    </row>
    <row r="4" spans="1:11" s="147" customFormat="1" ht="18" customHeight="1" thickBot="1">
      <c r="A4" s="141" t="s">
        <v>79</v>
      </c>
      <c r="B4" s="142"/>
      <c r="C4" s="142"/>
      <c r="D4" s="142"/>
      <c r="E4" s="142"/>
      <c r="F4" s="142"/>
      <c r="H4" s="148" t="s">
        <v>80</v>
      </c>
    </row>
    <row r="5" spans="1:11" s="143" customFormat="1" ht="13.5" customHeight="1">
      <c r="A5" s="484" t="s">
        <v>305</v>
      </c>
      <c r="B5" s="488" t="s">
        <v>246</v>
      </c>
      <c r="C5" s="486" t="s">
        <v>114</v>
      </c>
      <c r="D5" s="466" t="s">
        <v>115</v>
      </c>
      <c r="E5" s="466" t="s">
        <v>116</v>
      </c>
      <c r="F5" s="466" t="s">
        <v>117</v>
      </c>
      <c r="G5" s="466" t="s">
        <v>118</v>
      </c>
      <c r="H5" s="482" t="s">
        <v>119</v>
      </c>
    </row>
    <row r="6" spans="1:11" s="143" customFormat="1" ht="36.75" customHeight="1">
      <c r="A6" s="485"/>
      <c r="B6" s="489"/>
      <c r="C6" s="487"/>
      <c r="D6" s="468"/>
      <c r="E6" s="468"/>
      <c r="F6" s="468"/>
      <c r="G6" s="468"/>
      <c r="H6" s="483"/>
    </row>
    <row r="7" spans="1:11" s="143" customFormat="1" ht="20.100000000000001" customHeight="1">
      <c r="A7" s="331">
        <v>2017</v>
      </c>
      <c r="B7" s="112">
        <v>6</v>
      </c>
      <c r="C7" s="101">
        <v>2</v>
      </c>
      <c r="D7" s="101">
        <v>2</v>
      </c>
      <c r="E7" s="101">
        <v>2</v>
      </c>
      <c r="F7" s="101">
        <v>0</v>
      </c>
      <c r="G7" s="101">
        <v>0</v>
      </c>
      <c r="H7" s="101">
        <v>0</v>
      </c>
    </row>
    <row r="8" spans="1:11" s="149" customFormat="1" ht="20.100000000000001" customHeight="1">
      <c r="A8" s="331">
        <v>2018</v>
      </c>
      <c r="B8" s="112">
        <v>8</v>
      </c>
      <c r="C8" s="101">
        <v>4</v>
      </c>
      <c r="D8" s="101">
        <v>2</v>
      </c>
      <c r="E8" s="101">
        <v>2</v>
      </c>
      <c r="F8" s="101">
        <v>0</v>
      </c>
      <c r="G8" s="101">
        <v>0</v>
      </c>
      <c r="H8" s="101">
        <v>0</v>
      </c>
    </row>
    <row r="9" spans="1:11" s="149" customFormat="1" ht="20.100000000000001" customHeight="1">
      <c r="A9" s="331">
        <v>2019</v>
      </c>
      <c r="B9" s="112">
        <v>8</v>
      </c>
      <c r="C9" s="101">
        <v>3</v>
      </c>
      <c r="D9" s="101">
        <v>3</v>
      </c>
      <c r="E9" s="101">
        <v>2</v>
      </c>
      <c r="F9" s="101">
        <v>0</v>
      </c>
      <c r="G9" s="101">
        <v>0</v>
      </c>
      <c r="H9" s="101">
        <v>0</v>
      </c>
    </row>
    <row r="10" spans="1:11" s="143" customFormat="1" ht="20.100000000000001" customHeight="1">
      <c r="A10" s="331">
        <v>2020</v>
      </c>
      <c r="B10" s="112">
        <v>8</v>
      </c>
      <c r="C10" s="112">
        <v>3</v>
      </c>
      <c r="D10" s="112">
        <v>3</v>
      </c>
      <c r="E10" s="112">
        <v>2</v>
      </c>
      <c r="F10" s="101">
        <v>0</v>
      </c>
      <c r="G10" s="101">
        <v>0</v>
      </c>
      <c r="H10" s="101">
        <v>0</v>
      </c>
    </row>
    <row r="11" spans="1:11" s="149" customFormat="1" ht="20.100000000000001" customHeight="1">
      <c r="A11" s="332">
        <v>2021</v>
      </c>
      <c r="B11" s="258">
        <f>SUM(B13:B22)</f>
        <v>8</v>
      </c>
      <c r="C11" s="258">
        <f t="shared" ref="C11:H11" si="0">SUM(C13:C22)</f>
        <v>1</v>
      </c>
      <c r="D11" s="258">
        <f t="shared" si="0"/>
        <v>1</v>
      </c>
      <c r="E11" s="258">
        <f t="shared" si="0"/>
        <v>3</v>
      </c>
      <c r="F11" s="258">
        <f t="shared" si="0"/>
        <v>3</v>
      </c>
      <c r="G11" s="258">
        <f t="shared" si="0"/>
        <v>0</v>
      </c>
      <c r="H11" s="258">
        <f t="shared" si="0"/>
        <v>0</v>
      </c>
    </row>
    <row r="12" spans="1:11" s="149" customFormat="1" ht="15.95" customHeight="1">
      <c r="A12" s="143"/>
      <c r="B12" s="80"/>
      <c r="C12" s="101"/>
      <c r="D12" s="101"/>
      <c r="E12" s="101"/>
      <c r="F12" s="101"/>
      <c r="G12" s="101"/>
      <c r="H12" s="101"/>
    </row>
    <row r="13" spans="1:11" s="149" customFormat="1" ht="30" customHeight="1">
      <c r="A13" s="346" t="s">
        <v>306</v>
      </c>
      <c r="B13" s="80">
        <f t="shared" ref="B13:B22" si="1">SUM(C13:H13)</f>
        <v>3</v>
      </c>
      <c r="C13" s="101">
        <v>0</v>
      </c>
      <c r="D13" s="101">
        <v>0</v>
      </c>
      <c r="E13" s="80">
        <v>1</v>
      </c>
      <c r="F13" s="80">
        <v>2</v>
      </c>
      <c r="G13" s="80">
        <v>0</v>
      </c>
      <c r="H13" s="80">
        <v>0</v>
      </c>
    </row>
    <row r="14" spans="1:11" s="143" customFormat="1" ht="30" customHeight="1">
      <c r="A14" s="346" t="s">
        <v>307</v>
      </c>
      <c r="B14" s="80">
        <f t="shared" si="1"/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</row>
    <row r="15" spans="1:11" s="144" customFormat="1" ht="30" customHeight="1">
      <c r="A15" s="347" t="s">
        <v>308</v>
      </c>
      <c r="B15" s="80">
        <f t="shared" si="1"/>
        <v>1</v>
      </c>
      <c r="C15" s="101">
        <v>0</v>
      </c>
      <c r="D15" s="101">
        <v>0</v>
      </c>
      <c r="E15" s="101">
        <v>1</v>
      </c>
      <c r="F15" s="80">
        <v>0</v>
      </c>
      <c r="G15" s="80">
        <v>0</v>
      </c>
      <c r="H15" s="80">
        <v>0</v>
      </c>
    </row>
    <row r="16" spans="1:11" s="144" customFormat="1" ht="30" customHeight="1">
      <c r="A16" s="347" t="s">
        <v>309</v>
      </c>
      <c r="B16" s="80">
        <f t="shared" si="1"/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</row>
    <row r="17" spans="1:8" s="144" customFormat="1" ht="30" customHeight="1">
      <c r="A17" s="346" t="s">
        <v>310</v>
      </c>
      <c r="B17" s="80">
        <f t="shared" si="1"/>
        <v>1</v>
      </c>
      <c r="C17" s="101">
        <v>0</v>
      </c>
      <c r="D17" s="80">
        <v>0</v>
      </c>
      <c r="E17" s="80">
        <v>0</v>
      </c>
      <c r="F17" s="80">
        <v>1</v>
      </c>
      <c r="G17" s="80">
        <v>0</v>
      </c>
      <c r="H17" s="80">
        <v>0</v>
      </c>
    </row>
    <row r="18" spans="1:8" s="144" customFormat="1" ht="30" customHeight="1">
      <c r="A18" s="346" t="s">
        <v>311</v>
      </c>
      <c r="B18" s="80">
        <f t="shared" si="1"/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</row>
    <row r="19" spans="1:8" s="144" customFormat="1" ht="30" customHeight="1">
      <c r="A19" s="346" t="s">
        <v>312</v>
      </c>
      <c r="B19" s="80">
        <f t="shared" si="1"/>
        <v>3</v>
      </c>
      <c r="C19" s="101">
        <v>1</v>
      </c>
      <c r="D19" s="101">
        <v>1</v>
      </c>
      <c r="E19" s="101">
        <v>1</v>
      </c>
      <c r="F19" s="80">
        <v>0</v>
      </c>
      <c r="G19" s="80">
        <v>0</v>
      </c>
      <c r="H19" s="80">
        <v>0</v>
      </c>
    </row>
    <row r="20" spans="1:8" s="144" customFormat="1" ht="30" customHeight="1">
      <c r="A20" s="346" t="s">
        <v>313</v>
      </c>
      <c r="B20" s="80">
        <f t="shared" si="1"/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</row>
    <row r="21" spans="1:8" s="144" customFormat="1" ht="30" customHeight="1">
      <c r="A21" s="346" t="s">
        <v>314</v>
      </c>
      <c r="B21" s="80">
        <f t="shared" si="1"/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</row>
    <row r="22" spans="1:8" s="144" customFormat="1" ht="30" customHeight="1" thickBot="1">
      <c r="A22" s="348" t="s">
        <v>315</v>
      </c>
      <c r="B22" s="260">
        <f t="shared" si="1"/>
        <v>0</v>
      </c>
      <c r="C22" s="260">
        <v>0</v>
      </c>
      <c r="D22" s="260">
        <v>0</v>
      </c>
      <c r="E22" s="260">
        <v>0</v>
      </c>
      <c r="F22" s="260">
        <v>0</v>
      </c>
      <c r="G22" s="260">
        <v>0</v>
      </c>
      <c r="H22" s="260">
        <v>0</v>
      </c>
    </row>
    <row r="23" spans="1:8" s="144" customFormat="1" ht="12" customHeight="1">
      <c r="A23" s="128" t="s">
        <v>208</v>
      </c>
      <c r="B23" s="129"/>
      <c r="C23" s="129"/>
      <c r="D23" s="129"/>
      <c r="E23" s="129"/>
      <c r="F23" s="129"/>
      <c r="H23" s="125" t="s">
        <v>236</v>
      </c>
    </row>
    <row r="24" spans="1:8" s="144" customFormat="1" ht="13.5" customHeight="1">
      <c r="A24" s="193"/>
      <c r="B24" s="130"/>
      <c r="C24" s="130"/>
      <c r="D24" s="130"/>
      <c r="E24" s="130"/>
      <c r="F24" s="130"/>
      <c r="G24" s="130"/>
    </row>
    <row r="25" spans="1:8" s="143" customFormat="1" ht="11.25">
      <c r="A25" s="153"/>
      <c r="B25" s="271"/>
      <c r="C25" s="271"/>
      <c r="D25" s="271"/>
      <c r="E25" s="271"/>
      <c r="F25" s="271"/>
      <c r="G25" s="154"/>
    </row>
    <row r="26" spans="1:8" s="143" customFormat="1" ht="11.25">
      <c r="A26" s="153"/>
      <c r="B26" s="154"/>
      <c r="C26" s="154"/>
      <c r="D26" s="154"/>
      <c r="E26" s="154"/>
      <c r="F26" s="154"/>
      <c r="G26" s="154"/>
    </row>
    <row r="27" spans="1:8" s="143" customFormat="1" ht="11.25">
      <c r="A27" s="153"/>
      <c r="B27" s="154"/>
      <c r="C27" s="154"/>
      <c r="D27" s="154"/>
      <c r="E27" s="154"/>
      <c r="F27" s="154"/>
      <c r="G27" s="154"/>
    </row>
    <row r="28" spans="1:8" s="143" customFormat="1" ht="11.25">
      <c r="A28" s="153"/>
      <c r="B28" s="154"/>
      <c r="C28" s="154"/>
      <c r="D28" s="154"/>
      <c r="E28" s="154"/>
      <c r="F28" s="154"/>
      <c r="G28" s="154"/>
    </row>
    <row r="29" spans="1:8" s="143" customFormat="1" ht="11.25">
      <c r="A29" s="153"/>
      <c r="B29" s="154"/>
      <c r="C29" s="154"/>
      <c r="D29" s="154"/>
      <c r="E29" s="154"/>
      <c r="F29" s="154"/>
      <c r="G29" s="154"/>
    </row>
    <row r="30" spans="1:8" s="143" customFormat="1" ht="11.25">
      <c r="A30" s="153"/>
      <c r="B30" s="154"/>
      <c r="C30" s="154"/>
      <c r="D30" s="154"/>
      <c r="E30" s="154"/>
      <c r="F30" s="154"/>
      <c r="G30" s="154"/>
    </row>
    <row r="31" spans="1:8" s="143" customFormat="1" ht="11.25">
      <c r="A31" s="153"/>
      <c r="B31" s="154"/>
      <c r="C31" s="154"/>
      <c r="D31" s="154"/>
      <c r="E31" s="154"/>
      <c r="F31" s="154"/>
      <c r="G31" s="154"/>
    </row>
    <row r="32" spans="1:8" s="143" customFormat="1" ht="11.25">
      <c r="A32" s="153"/>
      <c r="B32" s="154"/>
      <c r="C32" s="154"/>
      <c r="D32" s="154"/>
      <c r="E32" s="154"/>
      <c r="F32" s="154"/>
      <c r="G32" s="154"/>
    </row>
    <row r="33" spans="1:7" s="143" customFormat="1" ht="11.25">
      <c r="A33" s="153"/>
      <c r="B33" s="154"/>
      <c r="C33" s="154"/>
      <c r="D33" s="154"/>
      <c r="E33" s="154"/>
      <c r="F33" s="154"/>
      <c r="G33" s="154"/>
    </row>
    <row r="34" spans="1:7" s="143" customFormat="1" ht="11.25">
      <c r="A34" s="153"/>
      <c r="B34" s="154"/>
      <c r="C34" s="154"/>
      <c r="D34" s="154"/>
      <c r="E34" s="154"/>
      <c r="F34" s="154"/>
      <c r="G34" s="154"/>
    </row>
    <row r="35" spans="1:7" s="143" customFormat="1" ht="11.25">
      <c r="A35" s="153"/>
      <c r="B35" s="154"/>
      <c r="C35" s="154"/>
      <c r="D35" s="154"/>
      <c r="E35" s="154"/>
      <c r="F35" s="154"/>
      <c r="G35" s="154"/>
    </row>
    <row r="36" spans="1:7" s="143" customFormat="1" ht="11.25">
      <c r="A36" s="153"/>
      <c r="B36" s="154"/>
      <c r="C36" s="154"/>
      <c r="D36" s="154"/>
      <c r="E36" s="154"/>
      <c r="F36" s="154"/>
      <c r="G36" s="154"/>
    </row>
    <row r="37" spans="1:7" s="143" customFormat="1" ht="11.25">
      <c r="A37" s="153"/>
      <c r="B37" s="154"/>
      <c r="C37" s="154"/>
      <c r="D37" s="154"/>
      <c r="E37" s="154"/>
      <c r="F37" s="154"/>
      <c r="G37" s="154"/>
    </row>
    <row r="38" spans="1:7" s="143" customFormat="1" ht="11.25">
      <c r="A38" s="153"/>
      <c r="B38" s="154"/>
      <c r="C38" s="154"/>
      <c r="D38" s="154"/>
      <c r="E38" s="154"/>
      <c r="F38" s="154"/>
      <c r="G38" s="154"/>
    </row>
    <row r="39" spans="1:7" s="143" customFormat="1" ht="11.25">
      <c r="A39" s="153"/>
      <c r="B39" s="154"/>
      <c r="C39" s="154"/>
      <c r="D39" s="154"/>
      <c r="E39" s="154"/>
      <c r="F39" s="154"/>
      <c r="G39" s="154"/>
    </row>
    <row r="40" spans="1:7" s="143" customFormat="1" ht="11.25">
      <c r="A40" s="153"/>
      <c r="B40" s="154"/>
      <c r="C40" s="154"/>
      <c r="D40" s="154"/>
      <c r="E40" s="154"/>
      <c r="F40" s="154"/>
      <c r="G40" s="154"/>
    </row>
    <row r="41" spans="1:7" s="143" customFormat="1" ht="11.25">
      <c r="A41" s="153"/>
      <c r="B41" s="154"/>
      <c r="C41" s="154"/>
      <c r="D41" s="154"/>
      <c r="E41" s="154"/>
      <c r="F41" s="154"/>
      <c r="G41" s="154"/>
    </row>
    <row r="42" spans="1:7" s="143" customFormat="1" ht="11.25">
      <c r="A42" s="153"/>
      <c r="B42" s="154"/>
      <c r="C42" s="154"/>
      <c r="D42" s="154"/>
      <c r="E42" s="154"/>
      <c r="F42" s="154"/>
      <c r="G42" s="154"/>
    </row>
    <row r="43" spans="1:7" s="143" customFormat="1" ht="11.25">
      <c r="A43" s="153"/>
      <c r="B43" s="154"/>
      <c r="C43" s="154"/>
      <c r="D43" s="154"/>
      <c r="E43" s="154"/>
      <c r="F43" s="154"/>
      <c r="G43" s="154"/>
    </row>
    <row r="44" spans="1:7" s="143" customFormat="1" ht="11.25">
      <c r="A44" s="153"/>
      <c r="B44" s="154"/>
      <c r="C44" s="154"/>
      <c r="D44" s="154"/>
      <c r="E44" s="154"/>
      <c r="F44" s="154"/>
      <c r="G44" s="154"/>
    </row>
    <row r="45" spans="1:7" s="143" customFormat="1" ht="11.25">
      <c r="A45" s="153"/>
      <c r="B45" s="154"/>
      <c r="C45" s="154"/>
      <c r="D45" s="154"/>
      <c r="E45" s="154"/>
      <c r="F45" s="154"/>
      <c r="G45" s="154"/>
    </row>
    <row r="46" spans="1:7" s="143" customFormat="1" ht="11.25">
      <c r="A46" s="153"/>
      <c r="B46" s="154"/>
      <c r="C46" s="154"/>
      <c r="D46" s="154"/>
      <c r="E46" s="154"/>
      <c r="F46" s="154"/>
      <c r="G46" s="154"/>
    </row>
    <row r="47" spans="1:7" s="143" customFormat="1" ht="11.25">
      <c r="A47" s="153"/>
      <c r="B47" s="154"/>
      <c r="C47" s="154"/>
      <c r="D47" s="154"/>
      <c r="E47" s="154"/>
      <c r="F47" s="154"/>
      <c r="G47" s="154"/>
    </row>
    <row r="48" spans="1:7" s="143" customFormat="1" ht="11.25">
      <c r="A48" s="153"/>
      <c r="B48" s="154"/>
      <c r="C48" s="154"/>
      <c r="D48" s="154"/>
      <c r="E48" s="154"/>
      <c r="F48" s="154"/>
      <c r="G48" s="154"/>
    </row>
    <row r="49" spans="1:7" s="143" customFormat="1" ht="11.25">
      <c r="A49" s="153"/>
      <c r="B49" s="154"/>
      <c r="C49" s="154"/>
      <c r="D49" s="154"/>
      <c r="E49" s="154"/>
      <c r="F49" s="154"/>
      <c r="G49" s="154"/>
    </row>
    <row r="50" spans="1:7" s="143" customFormat="1" ht="11.25">
      <c r="A50" s="153"/>
      <c r="B50" s="154"/>
      <c r="C50" s="154"/>
      <c r="D50" s="154"/>
      <c r="E50" s="154"/>
      <c r="F50" s="154"/>
      <c r="G50" s="154"/>
    </row>
    <row r="51" spans="1:7" s="143" customFormat="1">
      <c r="A51" s="155"/>
      <c r="B51" s="216"/>
      <c r="C51" s="216"/>
      <c r="D51" s="216"/>
      <c r="E51" s="216"/>
      <c r="F51" s="216"/>
      <c r="G51" s="216"/>
    </row>
    <row r="52" spans="1:7" s="143" customFormat="1">
      <c r="A52" s="155"/>
      <c r="B52" s="216"/>
      <c r="C52" s="216"/>
      <c r="D52" s="216"/>
      <c r="E52" s="216"/>
      <c r="F52" s="216"/>
      <c r="G52" s="216"/>
    </row>
  </sheetData>
  <mergeCells count="10">
    <mergeCell ref="A2:H2"/>
    <mergeCell ref="H5:H6"/>
    <mergeCell ref="E5:E6"/>
    <mergeCell ref="F5:F6"/>
    <mergeCell ref="D5:D6"/>
    <mergeCell ref="A3:H3"/>
    <mergeCell ref="A5:A6"/>
    <mergeCell ref="G5:G6"/>
    <mergeCell ref="C5:C6"/>
    <mergeCell ref="B5:B6"/>
  </mergeCells>
  <phoneticPr fontId="10" type="noConversion"/>
  <printOptions gridLinesSet="0"/>
  <pageMargins left="0.78740157480314965" right="0.78740157480314965" top="1.7716535433070868" bottom="0.78740157480314965" header="0" footer="0"/>
  <pageSetup paperSize="9" scale="76" pageOrder="overThenDown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55"/>
  <sheetViews>
    <sheetView showGridLines="0" view="pageBreakPreview" zoomScaleSheetLayoutView="100" workbookViewId="0">
      <selection activeCell="A5" sqref="A5:A9"/>
    </sheetView>
  </sheetViews>
  <sheetFormatPr defaultColWidth="9" defaultRowHeight="14.25"/>
  <cols>
    <col min="1" max="1" width="10.875" style="155" customWidth="1"/>
    <col min="2" max="2" width="10.625" style="216" customWidth="1"/>
    <col min="3" max="3" width="10.75" style="216" customWidth="1"/>
    <col min="4" max="4" width="10.625" style="216" customWidth="1"/>
    <col min="5" max="5" width="10.75" style="216" customWidth="1"/>
    <col min="6" max="6" width="11.75" style="216" customWidth="1"/>
    <col min="7" max="7" width="10.5" style="216" customWidth="1"/>
    <col min="8" max="8" width="9.875" style="205" customWidth="1"/>
    <col min="9" max="16384" width="9" style="205"/>
  </cols>
  <sheetData>
    <row r="1" spans="1:9" s="171" customFormat="1" ht="18" customHeight="1">
      <c r="A1" s="193"/>
      <c r="B1" s="154"/>
      <c r="C1" s="154"/>
      <c r="D1" s="154"/>
      <c r="E1" s="154"/>
      <c r="F1" s="154"/>
      <c r="G1" s="154"/>
    </row>
    <row r="2" spans="1:9" s="152" customFormat="1" ht="18" customHeight="1">
      <c r="A2" s="490" t="s">
        <v>130</v>
      </c>
      <c r="B2" s="481"/>
      <c r="C2" s="481"/>
      <c r="D2" s="481"/>
      <c r="E2" s="481"/>
      <c r="F2" s="481"/>
      <c r="G2" s="481"/>
      <c r="H2" s="481"/>
    </row>
    <row r="3" spans="1:9" s="143" customFormat="1" ht="18" customHeight="1">
      <c r="A3" s="493" t="s">
        <v>163</v>
      </c>
      <c r="B3" s="493"/>
      <c r="C3" s="493"/>
      <c r="D3" s="493"/>
      <c r="E3" s="493"/>
      <c r="F3" s="493"/>
      <c r="G3" s="493"/>
      <c r="H3" s="493"/>
    </row>
    <row r="4" spans="1:9" s="143" customFormat="1" ht="18" customHeight="1" thickBot="1">
      <c r="A4" s="141" t="s">
        <v>164</v>
      </c>
      <c r="B4" s="142"/>
      <c r="C4" s="142"/>
      <c r="D4" s="77"/>
      <c r="E4" s="142"/>
      <c r="F4" s="142"/>
      <c r="G4" s="142"/>
      <c r="H4" s="148" t="s">
        <v>265</v>
      </c>
    </row>
    <row r="5" spans="1:9" s="143" customFormat="1" ht="13.5" customHeight="1">
      <c r="A5" s="494" t="s">
        <v>299</v>
      </c>
      <c r="B5" s="457" t="s">
        <v>81</v>
      </c>
      <c r="C5" s="395" t="s">
        <v>165</v>
      </c>
      <c r="D5" s="78"/>
      <c r="E5" s="390" t="s">
        <v>167</v>
      </c>
      <c r="F5" s="390" t="s">
        <v>82</v>
      </c>
      <c r="G5" s="390" t="s">
        <v>168</v>
      </c>
      <c r="H5" s="395" t="s">
        <v>83</v>
      </c>
    </row>
    <row r="6" spans="1:9" s="143" customFormat="1" ht="14.25" customHeight="1">
      <c r="A6" s="495"/>
      <c r="B6" s="497"/>
      <c r="C6" s="391"/>
      <c r="D6" s="500" t="s">
        <v>166</v>
      </c>
      <c r="E6" s="393"/>
      <c r="F6" s="393"/>
      <c r="G6" s="393"/>
      <c r="H6" s="479"/>
    </row>
    <row r="7" spans="1:9" s="143" customFormat="1" ht="14.25" customHeight="1">
      <c r="A7" s="495"/>
      <c r="B7" s="497"/>
      <c r="C7" s="391"/>
      <c r="D7" s="501"/>
      <c r="E7" s="393"/>
      <c r="F7" s="393"/>
      <c r="G7" s="393"/>
      <c r="H7" s="479"/>
    </row>
    <row r="8" spans="1:9" s="143" customFormat="1" ht="14.25" customHeight="1">
      <c r="A8" s="495"/>
      <c r="B8" s="497"/>
      <c r="C8" s="391"/>
      <c r="D8" s="501"/>
      <c r="E8" s="393"/>
      <c r="F8" s="393"/>
      <c r="G8" s="393"/>
      <c r="H8" s="479"/>
    </row>
    <row r="9" spans="1:9" s="143" customFormat="1" ht="9" customHeight="1">
      <c r="A9" s="496"/>
      <c r="B9" s="498"/>
      <c r="C9" s="392"/>
      <c r="D9" s="502"/>
      <c r="E9" s="394"/>
      <c r="F9" s="394"/>
      <c r="G9" s="394"/>
      <c r="H9" s="499"/>
    </row>
    <row r="10" spans="1:9" s="143" customFormat="1" ht="20.100000000000001" customHeight="1">
      <c r="A10" s="331">
        <v>2017</v>
      </c>
      <c r="B10" s="280">
        <v>33561</v>
      </c>
      <c r="C10" s="280">
        <v>22114</v>
      </c>
      <c r="D10" s="280">
        <v>65.89195792735616</v>
      </c>
      <c r="E10" s="280">
        <v>10800</v>
      </c>
      <c r="F10" s="280">
        <v>7600.635616438356</v>
      </c>
      <c r="G10" s="280">
        <v>343.70243359131575</v>
      </c>
      <c r="H10" s="280">
        <v>8385</v>
      </c>
    </row>
    <row r="11" spans="1:9" s="143" customFormat="1" ht="20.100000000000001" customHeight="1">
      <c r="A11" s="331">
        <v>2018</v>
      </c>
      <c r="B11" s="280">
        <v>33150</v>
      </c>
      <c r="C11" s="280">
        <v>22340</v>
      </c>
      <c r="D11" s="280">
        <v>67.390648567119158</v>
      </c>
      <c r="E11" s="280">
        <v>10800</v>
      </c>
      <c r="F11" s="280">
        <v>7757.6687671232885</v>
      </c>
      <c r="G11" s="280">
        <v>347.25464490256439</v>
      </c>
      <c r="H11" s="280">
        <v>8487</v>
      </c>
    </row>
    <row r="12" spans="1:9" s="143" customFormat="1" ht="20.100000000000001" customHeight="1">
      <c r="A12" s="331">
        <v>2019</v>
      </c>
      <c r="B12" s="280">
        <v>32464</v>
      </c>
      <c r="C12" s="280">
        <v>22340</v>
      </c>
      <c r="D12" s="280">
        <v>68.814687037949724</v>
      </c>
      <c r="E12" s="280">
        <v>10800</v>
      </c>
      <c r="F12" s="280">
        <v>7751</v>
      </c>
      <c r="G12" s="280">
        <v>346.95613249776187</v>
      </c>
      <c r="H12" s="280">
        <v>8652</v>
      </c>
    </row>
    <row r="13" spans="1:9" s="143" customFormat="1" ht="20.100000000000001" customHeight="1">
      <c r="A13" s="331">
        <v>2020</v>
      </c>
      <c r="B13" s="280">
        <v>31812</v>
      </c>
      <c r="C13" s="280">
        <v>21958</v>
      </c>
      <c r="D13" s="280">
        <v>69.024267571985405</v>
      </c>
      <c r="E13" s="280">
        <v>11200</v>
      </c>
      <c r="F13" s="280">
        <v>8282</v>
      </c>
      <c r="G13" s="280">
        <v>377.17460606612622</v>
      </c>
      <c r="H13" s="280">
        <v>8751</v>
      </c>
      <c r="I13" s="143" t="s">
        <v>3</v>
      </c>
    </row>
    <row r="14" spans="1:9" s="143" customFormat="1" ht="20.100000000000001" customHeight="1">
      <c r="A14" s="332">
        <v>2021</v>
      </c>
      <c r="B14" s="281">
        <f>SUM(B16:B25)</f>
        <v>31072</v>
      </c>
      <c r="C14" s="281">
        <f>SUM(C16:C25)</f>
        <v>22043</v>
      </c>
      <c r="D14" s="281">
        <f>C14/B14*100</f>
        <v>70.941683831101955</v>
      </c>
      <c r="E14" s="281">
        <f>SUM(E16:E25)</f>
        <v>11200</v>
      </c>
      <c r="F14" s="281">
        <f>SUM(F16:F25)</f>
        <v>9338</v>
      </c>
      <c r="G14" s="281">
        <f>F14*1000/C14</f>
        <v>423.62654811051129</v>
      </c>
      <c r="H14" s="281">
        <f>SUM(H16:H25)</f>
        <v>8826</v>
      </c>
    </row>
    <row r="15" spans="1:9" s="143" customFormat="1" ht="7.5" customHeight="1">
      <c r="B15" s="80"/>
      <c r="C15" s="80"/>
      <c r="D15" s="281"/>
      <c r="E15" s="80"/>
      <c r="F15" s="80"/>
      <c r="G15" s="281"/>
      <c r="H15" s="80"/>
    </row>
    <row r="16" spans="1:9" s="143" customFormat="1" ht="30" customHeight="1">
      <c r="A16" s="346" t="s">
        <v>318</v>
      </c>
      <c r="B16" s="80">
        <v>9999</v>
      </c>
      <c r="C16" s="80">
        <v>9845</v>
      </c>
      <c r="D16" s="280">
        <f t="shared" ref="D16:D25" si="0">C16/B16*100</f>
        <v>98.459845984598459</v>
      </c>
      <c r="E16" s="80">
        <v>3000</v>
      </c>
      <c r="F16" s="80">
        <v>3082</v>
      </c>
      <c r="G16" s="280">
        <f t="shared" ref="G16:G25" si="1">F16*1000/C16</f>
        <v>313.05231081767397</v>
      </c>
      <c r="H16" s="80">
        <v>3545</v>
      </c>
    </row>
    <row r="17" spans="1:33" s="143" customFormat="1" ht="30" customHeight="1">
      <c r="A17" s="346" t="s">
        <v>319</v>
      </c>
      <c r="B17" s="80">
        <v>3061</v>
      </c>
      <c r="C17" s="80">
        <v>2439</v>
      </c>
      <c r="D17" s="280">
        <f t="shared" si="0"/>
        <v>79.679843188500485</v>
      </c>
      <c r="E17" s="80">
        <v>4000</v>
      </c>
      <c r="F17" s="80">
        <v>1441</v>
      </c>
      <c r="G17" s="280">
        <f t="shared" si="1"/>
        <v>590.81590815908157</v>
      </c>
      <c r="H17" s="80">
        <v>1019</v>
      </c>
    </row>
    <row r="18" spans="1:33" s="143" customFormat="1" ht="30" customHeight="1">
      <c r="A18" s="347" t="s">
        <v>320</v>
      </c>
      <c r="B18" s="80">
        <v>2078</v>
      </c>
      <c r="C18" s="80">
        <v>1767</v>
      </c>
      <c r="D18" s="280">
        <f t="shared" si="0"/>
        <v>85.03368623676613</v>
      </c>
      <c r="E18" s="80">
        <v>0</v>
      </c>
      <c r="F18" s="80">
        <v>965</v>
      </c>
      <c r="G18" s="280">
        <f t="shared" si="1"/>
        <v>546.12337294850033</v>
      </c>
      <c r="H18" s="80">
        <v>977</v>
      </c>
    </row>
    <row r="19" spans="1:33" s="143" customFormat="1" ht="30" customHeight="1">
      <c r="A19" s="347" t="s">
        <v>321</v>
      </c>
      <c r="B19" s="80">
        <v>2002</v>
      </c>
      <c r="C19" s="80">
        <v>49</v>
      </c>
      <c r="D19" s="280">
        <f t="shared" si="0"/>
        <v>2.4475524475524475</v>
      </c>
      <c r="E19" s="80">
        <v>0</v>
      </c>
      <c r="F19" s="80">
        <v>20</v>
      </c>
      <c r="G19" s="280">
        <f t="shared" si="1"/>
        <v>408.16326530612247</v>
      </c>
      <c r="H19" s="80">
        <v>27</v>
      </c>
    </row>
    <row r="20" spans="1:33" s="143" customFormat="1" ht="30" customHeight="1">
      <c r="A20" s="346" t="s">
        <v>322</v>
      </c>
      <c r="B20" s="80">
        <v>4353</v>
      </c>
      <c r="C20" s="80">
        <v>3012</v>
      </c>
      <c r="D20" s="280">
        <f t="shared" si="0"/>
        <v>69.193659545141287</v>
      </c>
      <c r="E20" s="80">
        <v>2000</v>
      </c>
      <c r="F20" s="80">
        <v>1269</v>
      </c>
      <c r="G20" s="280">
        <f t="shared" si="1"/>
        <v>421.31474103585657</v>
      </c>
      <c r="H20" s="80">
        <v>1149</v>
      </c>
    </row>
    <row r="21" spans="1:33" s="143" customFormat="1" ht="30" customHeight="1">
      <c r="A21" s="346" t="s">
        <v>323</v>
      </c>
      <c r="B21" s="80">
        <v>2180</v>
      </c>
      <c r="C21" s="80">
        <v>494</v>
      </c>
      <c r="D21" s="280">
        <f t="shared" si="0"/>
        <v>22.660550458715598</v>
      </c>
      <c r="E21" s="80">
        <v>600</v>
      </c>
      <c r="F21" s="80">
        <v>236</v>
      </c>
      <c r="G21" s="280">
        <f t="shared" si="1"/>
        <v>477.73279352226723</v>
      </c>
      <c r="H21" s="80">
        <v>309</v>
      </c>
    </row>
    <row r="22" spans="1:33" s="143" customFormat="1" ht="30" customHeight="1">
      <c r="A22" s="346" t="s">
        <v>324</v>
      </c>
      <c r="B22" s="80">
        <v>1996</v>
      </c>
      <c r="C22" s="80">
        <v>1832</v>
      </c>
      <c r="D22" s="280">
        <f t="shared" si="0"/>
        <v>91.783567134268537</v>
      </c>
      <c r="E22" s="80">
        <v>800</v>
      </c>
      <c r="F22" s="80">
        <v>582</v>
      </c>
      <c r="G22" s="280">
        <f t="shared" si="1"/>
        <v>317.68558951965065</v>
      </c>
      <c r="H22" s="80">
        <v>455</v>
      </c>
    </row>
    <row r="23" spans="1:33" s="143" customFormat="1" ht="30" customHeight="1">
      <c r="A23" s="346" t="s">
        <v>327</v>
      </c>
      <c r="B23" s="80">
        <v>1497</v>
      </c>
      <c r="C23" s="80">
        <v>834</v>
      </c>
      <c r="D23" s="280">
        <f t="shared" si="0"/>
        <v>55.711422845691381</v>
      </c>
      <c r="E23" s="80">
        <v>800</v>
      </c>
      <c r="F23" s="80">
        <v>735</v>
      </c>
      <c r="G23" s="280">
        <f t="shared" si="1"/>
        <v>881.29496402877703</v>
      </c>
      <c r="H23" s="80">
        <v>316</v>
      </c>
    </row>
    <row r="24" spans="1:33" s="143" customFormat="1" ht="30" customHeight="1">
      <c r="A24" s="346" t="s">
        <v>325</v>
      </c>
      <c r="B24" s="80">
        <v>2214</v>
      </c>
      <c r="C24" s="80">
        <v>119</v>
      </c>
      <c r="D24" s="280">
        <f t="shared" si="0"/>
        <v>5.3748870822041557</v>
      </c>
      <c r="E24" s="80">
        <v>0</v>
      </c>
      <c r="F24" s="80">
        <v>105</v>
      </c>
      <c r="G24" s="280">
        <f t="shared" si="1"/>
        <v>882.35294117647061</v>
      </c>
      <c r="H24" s="80">
        <v>43</v>
      </c>
      <c r="AG24" s="143" t="s">
        <v>142</v>
      </c>
    </row>
    <row r="25" spans="1:33" s="143" customFormat="1" ht="30" customHeight="1" thickBot="1">
      <c r="A25" s="348" t="s">
        <v>326</v>
      </c>
      <c r="B25" s="260">
        <v>1692</v>
      </c>
      <c r="C25" s="260">
        <v>1652</v>
      </c>
      <c r="D25" s="280">
        <f t="shared" si="0"/>
        <v>97.635933806146568</v>
      </c>
      <c r="E25" s="260">
        <v>0</v>
      </c>
      <c r="F25" s="260">
        <v>903</v>
      </c>
      <c r="G25" s="280">
        <f t="shared" si="1"/>
        <v>546.61016949152543</v>
      </c>
      <c r="H25" s="260">
        <v>986</v>
      </c>
    </row>
    <row r="26" spans="1:33" s="143" customFormat="1" ht="12" customHeight="1">
      <c r="A26" s="350" t="s">
        <v>141</v>
      </c>
      <c r="B26" s="351"/>
      <c r="C26" s="351"/>
      <c r="D26" s="352"/>
      <c r="E26" s="351"/>
      <c r="F26" s="491" t="s">
        <v>143</v>
      </c>
      <c r="G26" s="492"/>
      <c r="H26" s="492"/>
    </row>
    <row r="27" spans="1:33" s="143" customFormat="1" ht="12" customHeight="1">
      <c r="A27" s="151" t="s">
        <v>209</v>
      </c>
      <c r="B27" s="151"/>
      <c r="C27" s="151"/>
      <c r="D27" s="151"/>
      <c r="E27" s="270"/>
      <c r="F27" s="154"/>
      <c r="G27" s="154"/>
    </row>
    <row r="28" spans="1:33" s="143" customFormat="1" ht="11.25">
      <c r="A28" s="153"/>
      <c r="B28" s="154"/>
      <c r="C28" s="154"/>
      <c r="D28" s="154"/>
      <c r="E28" s="154"/>
      <c r="F28" s="154"/>
      <c r="G28" s="154"/>
    </row>
    <row r="29" spans="1:33" s="143" customFormat="1" ht="11.25">
      <c r="A29" s="153"/>
      <c r="B29" s="154"/>
      <c r="C29" s="154"/>
      <c r="D29" s="154"/>
      <c r="E29" s="154"/>
      <c r="F29" s="154"/>
      <c r="G29" s="154"/>
    </row>
    <row r="30" spans="1:33" s="143" customFormat="1" ht="11.25">
      <c r="A30" s="153"/>
      <c r="B30" s="154"/>
      <c r="C30" s="154"/>
      <c r="D30" s="154"/>
      <c r="E30" s="154"/>
      <c r="F30" s="154"/>
      <c r="G30" s="154"/>
    </row>
    <row r="31" spans="1:33" s="143" customFormat="1" ht="11.25">
      <c r="A31" s="153"/>
      <c r="B31" s="154"/>
      <c r="C31" s="154"/>
      <c r="D31" s="154"/>
      <c r="E31" s="154"/>
      <c r="F31" s="154"/>
      <c r="G31" s="154"/>
    </row>
    <row r="32" spans="1:33" s="143" customFormat="1" ht="11.25">
      <c r="A32" s="153"/>
      <c r="B32" s="154"/>
      <c r="C32" s="154"/>
      <c r="D32" s="154"/>
      <c r="E32" s="154"/>
      <c r="F32" s="154"/>
      <c r="G32" s="154"/>
    </row>
    <row r="33" spans="1:7" s="143" customFormat="1" ht="11.25">
      <c r="A33" s="153"/>
      <c r="B33" s="154"/>
      <c r="C33" s="154"/>
      <c r="D33" s="154"/>
      <c r="E33" s="154"/>
      <c r="F33" s="154"/>
      <c r="G33" s="154"/>
    </row>
    <row r="34" spans="1:7" s="143" customFormat="1" ht="11.25">
      <c r="A34" s="153"/>
      <c r="B34" s="154"/>
      <c r="C34" s="154"/>
      <c r="D34" s="154"/>
      <c r="E34" s="154"/>
      <c r="F34" s="154"/>
      <c r="G34" s="154"/>
    </row>
    <row r="35" spans="1:7" s="143" customFormat="1" ht="11.25">
      <c r="A35" s="153"/>
      <c r="B35" s="154"/>
      <c r="C35" s="154"/>
      <c r="D35" s="154"/>
      <c r="E35" s="154"/>
      <c r="F35" s="154"/>
      <c r="G35" s="154"/>
    </row>
    <row r="36" spans="1:7" s="143" customFormat="1" ht="11.25">
      <c r="A36" s="153"/>
      <c r="B36" s="154"/>
      <c r="C36" s="154"/>
      <c r="D36" s="154"/>
      <c r="E36" s="154"/>
      <c r="F36" s="154"/>
      <c r="G36" s="154"/>
    </row>
    <row r="37" spans="1:7" s="143" customFormat="1" ht="11.25">
      <c r="A37" s="153"/>
      <c r="B37" s="154"/>
      <c r="C37" s="154"/>
      <c r="D37" s="154"/>
      <c r="E37" s="154"/>
      <c r="F37" s="154"/>
      <c r="G37" s="154"/>
    </row>
    <row r="38" spans="1:7" s="143" customFormat="1" ht="11.25">
      <c r="A38" s="153"/>
      <c r="B38" s="154"/>
      <c r="C38" s="154"/>
      <c r="D38" s="154"/>
      <c r="E38" s="154"/>
      <c r="F38" s="154"/>
      <c r="G38" s="154"/>
    </row>
    <row r="39" spans="1:7" s="143" customFormat="1" ht="11.25">
      <c r="A39" s="153"/>
      <c r="B39" s="154"/>
      <c r="C39" s="154"/>
      <c r="D39" s="154"/>
      <c r="E39" s="154"/>
      <c r="F39" s="154"/>
      <c r="G39" s="154"/>
    </row>
    <row r="40" spans="1:7" s="143" customFormat="1" ht="11.25">
      <c r="A40" s="153"/>
      <c r="B40" s="154"/>
      <c r="C40" s="154"/>
      <c r="D40" s="154"/>
      <c r="E40" s="154"/>
      <c r="F40" s="154"/>
      <c r="G40" s="154"/>
    </row>
    <row r="41" spans="1:7" s="143" customFormat="1" ht="11.25">
      <c r="A41" s="153"/>
      <c r="B41" s="154"/>
      <c r="C41" s="154"/>
      <c r="D41" s="154"/>
      <c r="E41" s="154"/>
      <c r="F41" s="154"/>
      <c r="G41" s="154"/>
    </row>
    <row r="42" spans="1:7" s="143" customFormat="1" ht="11.25">
      <c r="A42" s="153"/>
      <c r="B42" s="154"/>
      <c r="C42" s="154"/>
      <c r="D42" s="154"/>
      <c r="E42" s="154"/>
      <c r="F42" s="154"/>
      <c r="G42" s="154"/>
    </row>
    <row r="43" spans="1:7" s="143" customFormat="1" ht="11.25">
      <c r="A43" s="153"/>
      <c r="B43" s="154"/>
      <c r="C43" s="154"/>
      <c r="D43" s="154"/>
      <c r="E43" s="154"/>
      <c r="F43" s="154"/>
      <c r="G43" s="154"/>
    </row>
    <row r="44" spans="1:7" s="143" customFormat="1" ht="11.25">
      <c r="A44" s="153"/>
      <c r="B44" s="154"/>
      <c r="C44" s="154"/>
      <c r="D44" s="154"/>
      <c r="E44" s="154"/>
      <c r="F44" s="154"/>
      <c r="G44" s="154"/>
    </row>
    <row r="45" spans="1:7" s="143" customFormat="1" ht="11.25">
      <c r="A45" s="153"/>
      <c r="B45" s="154"/>
      <c r="C45" s="154"/>
      <c r="D45" s="154"/>
      <c r="E45" s="154"/>
      <c r="F45" s="154"/>
      <c r="G45" s="154"/>
    </row>
    <row r="46" spans="1:7" s="143" customFormat="1" ht="11.25">
      <c r="A46" s="153"/>
      <c r="B46" s="154"/>
      <c r="C46" s="154"/>
      <c r="D46" s="154"/>
      <c r="E46" s="154"/>
      <c r="F46" s="154"/>
      <c r="G46" s="154"/>
    </row>
    <row r="47" spans="1:7" s="143" customFormat="1" ht="11.25">
      <c r="A47" s="153"/>
      <c r="B47" s="154"/>
      <c r="C47" s="154"/>
      <c r="D47" s="154"/>
      <c r="E47" s="154"/>
      <c r="F47" s="154"/>
      <c r="G47" s="154"/>
    </row>
    <row r="48" spans="1:7" s="143" customFormat="1" ht="11.25">
      <c r="A48" s="153"/>
      <c r="B48" s="154"/>
      <c r="C48" s="154"/>
      <c r="D48" s="154"/>
      <c r="E48" s="154"/>
      <c r="F48" s="154"/>
      <c r="G48" s="154"/>
    </row>
    <row r="49" spans="1:7" s="143" customFormat="1" ht="11.25">
      <c r="A49" s="153"/>
      <c r="B49" s="154"/>
      <c r="C49" s="154"/>
      <c r="D49" s="154"/>
      <c r="E49" s="154"/>
      <c r="F49" s="154"/>
      <c r="G49" s="154"/>
    </row>
    <row r="50" spans="1:7" s="143" customFormat="1" ht="11.25">
      <c r="A50" s="153"/>
      <c r="B50" s="154"/>
      <c r="C50" s="154"/>
      <c r="D50" s="154"/>
      <c r="E50" s="154"/>
      <c r="F50" s="154"/>
      <c r="G50" s="154"/>
    </row>
    <row r="51" spans="1:7" s="143" customFormat="1" ht="11.25">
      <c r="A51" s="153"/>
      <c r="B51" s="154"/>
      <c r="C51" s="154"/>
      <c r="D51" s="154"/>
      <c r="E51" s="154"/>
      <c r="F51" s="154"/>
      <c r="G51" s="154"/>
    </row>
    <row r="52" spans="1:7" s="143" customFormat="1" ht="11.25">
      <c r="A52" s="153"/>
      <c r="B52" s="154"/>
      <c r="C52" s="154"/>
      <c r="D52" s="154"/>
      <c r="E52" s="154"/>
      <c r="F52" s="154"/>
      <c r="G52" s="154"/>
    </row>
    <row r="53" spans="1:7" s="143" customFormat="1" ht="11.25">
      <c r="A53" s="153"/>
      <c r="B53" s="154"/>
      <c r="C53" s="154"/>
      <c r="D53" s="154"/>
      <c r="E53" s="154"/>
      <c r="F53" s="154"/>
      <c r="G53" s="154"/>
    </row>
    <row r="54" spans="1:7" s="143" customFormat="1">
      <c r="A54" s="155"/>
      <c r="B54" s="216"/>
      <c r="C54" s="216"/>
      <c r="D54" s="216"/>
      <c r="E54" s="216"/>
      <c r="F54" s="216"/>
      <c r="G54" s="216"/>
    </row>
    <row r="55" spans="1:7" s="143" customFormat="1">
      <c r="A55" s="155"/>
      <c r="B55" s="216"/>
      <c r="C55" s="216"/>
      <c r="D55" s="216"/>
      <c r="E55" s="216"/>
      <c r="F55" s="216"/>
      <c r="G55" s="216"/>
    </row>
  </sheetData>
  <mergeCells count="11">
    <mergeCell ref="A2:H2"/>
    <mergeCell ref="F26:H26"/>
    <mergeCell ref="A3:H3"/>
    <mergeCell ref="A5:A9"/>
    <mergeCell ref="B5:B9"/>
    <mergeCell ref="C5:C9"/>
    <mergeCell ref="E5:E9"/>
    <mergeCell ref="F5:F9"/>
    <mergeCell ref="G5:G9"/>
    <mergeCell ref="H5:H9"/>
    <mergeCell ref="D6:D9"/>
  </mergeCells>
  <phoneticPr fontId="7" type="noConversion"/>
  <printOptions gridLinesSet="0"/>
  <pageMargins left="0.78740157480314965" right="0.78740157480314965" top="1.7716535433070868" bottom="0.78740157480314965" header="0" footer="0"/>
  <pageSetup paperSize="9" scale="88" pageOrder="overThenDown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J89"/>
  <sheetViews>
    <sheetView showGridLines="0" view="pageBreakPreview" zoomScaleNormal="100" zoomScaleSheetLayoutView="100" workbookViewId="0">
      <selection activeCell="A5" sqref="A5:A8"/>
    </sheetView>
  </sheetViews>
  <sheetFormatPr defaultColWidth="9" defaultRowHeight="14.25"/>
  <cols>
    <col min="1" max="1" width="10.75" style="100" customWidth="1"/>
    <col min="2" max="2" width="9.375" style="222" customWidth="1"/>
    <col min="3" max="3" width="8.125" style="222" customWidth="1"/>
    <col min="4" max="5" width="12.25" style="222" customWidth="1"/>
    <col min="6" max="6" width="10.75" style="222" customWidth="1"/>
    <col min="7" max="7" width="12.625" style="222" customWidth="1"/>
    <col min="8" max="8" width="7.875" style="222" customWidth="1"/>
    <col min="9" max="9" width="10.25" style="100" customWidth="1"/>
    <col min="10" max="10" width="10" style="222" customWidth="1"/>
    <col min="11" max="13" width="10.25" style="222" customWidth="1"/>
    <col min="14" max="14" width="11.25" style="222" customWidth="1"/>
    <col min="15" max="15" width="10.75" style="222" customWidth="1"/>
    <col min="16" max="21" width="11" style="222" customWidth="1"/>
    <col min="22" max="22" width="10" style="222" customWidth="1"/>
    <col min="23" max="23" width="9.25" style="222" customWidth="1"/>
    <col min="24" max="29" width="10.375" style="222" customWidth="1"/>
    <col min="30" max="30" width="12.375" style="222" customWidth="1"/>
    <col min="31" max="33" width="10.375" style="222" customWidth="1"/>
    <col min="34" max="34" width="10.375" style="223" customWidth="1"/>
    <col min="35" max="35" width="10.375" style="224" customWidth="1"/>
    <col min="36" max="36" width="9.875" style="224" customWidth="1"/>
    <col min="37" max="16384" width="9" style="224"/>
  </cols>
  <sheetData>
    <row r="1" spans="1:36" s="220" customFormat="1" ht="18" customHeight="1">
      <c r="A1" s="81"/>
      <c r="B1" s="218"/>
      <c r="C1" s="218"/>
      <c r="D1" s="218"/>
      <c r="E1" s="218"/>
      <c r="F1" s="218"/>
      <c r="G1" s="528"/>
      <c r="H1" s="528"/>
      <c r="I1" s="528"/>
      <c r="J1" s="52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82"/>
      <c r="W1" s="81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9"/>
      <c r="AI1" s="82"/>
    </row>
    <row r="2" spans="1:36" s="83" customFormat="1" ht="18" customHeight="1">
      <c r="A2" s="535" t="s">
        <v>84</v>
      </c>
      <c r="B2" s="535"/>
      <c r="C2" s="535"/>
      <c r="D2" s="535"/>
      <c r="E2" s="535"/>
      <c r="F2" s="535"/>
      <c r="G2" s="535"/>
      <c r="H2" s="535"/>
      <c r="I2" s="506" t="s">
        <v>266</v>
      </c>
      <c r="J2" s="506"/>
      <c r="K2" s="506"/>
      <c r="L2" s="506"/>
      <c r="M2" s="506"/>
      <c r="N2" s="506"/>
      <c r="O2" s="506"/>
      <c r="P2" s="508" t="s">
        <v>267</v>
      </c>
      <c r="Q2" s="508"/>
      <c r="R2" s="508"/>
      <c r="S2" s="508"/>
      <c r="T2" s="508"/>
      <c r="U2" s="508"/>
      <c r="V2" s="508"/>
      <c r="W2" s="507" t="s">
        <v>85</v>
      </c>
      <c r="X2" s="507"/>
      <c r="Y2" s="507"/>
      <c r="Z2" s="507"/>
      <c r="AA2" s="507"/>
      <c r="AB2" s="507"/>
      <c r="AC2" s="507"/>
      <c r="AD2" s="508" t="s">
        <v>170</v>
      </c>
      <c r="AE2" s="508"/>
      <c r="AF2" s="508"/>
      <c r="AG2" s="508"/>
      <c r="AH2" s="508"/>
      <c r="AI2" s="508"/>
      <c r="AJ2" s="508"/>
    </row>
    <row r="3" spans="1:36" s="84" customFormat="1" ht="18" customHeight="1">
      <c r="A3" s="508" t="s">
        <v>169</v>
      </c>
      <c r="B3" s="508"/>
      <c r="C3" s="508"/>
      <c r="D3" s="508"/>
      <c r="E3" s="508"/>
      <c r="F3" s="508"/>
      <c r="G3" s="508"/>
      <c r="H3" s="508"/>
      <c r="I3" s="314"/>
      <c r="K3" s="210"/>
      <c r="L3" s="210"/>
      <c r="M3" s="210"/>
      <c r="N3" s="85"/>
      <c r="O3" s="85"/>
      <c r="P3" s="85"/>
      <c r="Q3" s="85"/>
      <c r="R3" s="85"/>
      <c r="S3" s="85"/>
      <c r="T3" s="85"/>
      <c r="U3" s="85"/>
      <c r="V3" s="85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</row>
    <row r="4" spans="1:36" s="86" customFormat="1" ht="18" customHeight="1" thickBot="1">
      <c r="A4" s="86" t="s">
        <v>4</v>
      </c>
      <c r="B4" s="87"/>
      <c r="C4" s="87"/>
      <c r="D4" s="87"/>
      <c r="E4" s="87"/>
      <c r="F4" s="87"/>
      <c r="G4" s="87"/>
      <c r="H4" s="88" t="s">
        <v>5</v>
      </c>
      <c r="I4" s="86" t="s">
        <v>4</v>
      </c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 t="s">
        <v>5</v>
      </c>
      <c r="W4" s="86" t="s">
        <v>4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J4" s="88" t="s">
        <v>5</v>
      </c>
    </row>
    <row r="5" spans="1:36" s="89" customFormat="1" ht="23.25" customHeight="1">
      <c r="A5" s="509" t="s">
        <v>270</v>
      </c>
      <c r="B5" s="536" t="s">
        <v>252</v>
      </c>
      <c r="C5" s="531" t="s">
        <v>250</v>
      </c>
      <c r="D5" s="532"/>
      <c r="E5" s="532"/>
      <c r="F5" s="532"/>
      <c r="G5" s="532"/>
      <c r="H5" s="532"/>
      <c r="I5" s="509" t="s">
        <v>86</v>
      </c>
      <c r="J5" s="512" t="s">
        <v>269</v>
      </c>
      <c r="K5" s="513"/>
      <c r="L5" s="513"/>
      <c r="M5" s="513"/>
      <c r="N5" s="513"/>
      <c r="O5" s="513"/>
      <c r="P5" s="514" t="s">
        <v>254</v>
      </c>
      <c r="Q5" s="543"/>
      <c r="R5" s="543"/>
      <c r="S5" s="543"/>
      <c r="T5" s="543"/>
      <c r="U5" s="543"/>
      <c r="V5" s="503" t="s">
        <v>87</v>
      </c>
      <c r="W5" s="509" t="s">
        <v>86</v>
      </c>
      <c r="X5" s="512" t="s">
        <v>6</v>
      </c>
      <c r="Y5" s="513"/>
      <c r="Z5" s="513"/>
      <c r="AA5" s="513"/>
      <c r="AB5" s="513"/>
      <c r="AC5" s="513"/>
      <c r="AD5" s="513" t="s">
        <v>6</v>
      </c>
      <c r="AE5" s="513"/>
      <c r="AF5" s="513"/>
      <c r="AG5" s="513"/>
      <c r="AH5" s="513"/>
      <c r="AI5" s="514"/>
      <c r="AJ5" s="503" t="s">
        <v>87</v>
      </c>
    </row>
    <row r="6" spans="1:36" s="89" customFormat="1" ht="22.5" customHeight="1">
      <c r="A6" s="510"/>
      <c r="B6" s="537"/>
      <c r="C6" s="533"/>
      <c r="D6" s="515" t="s">
        <v>171</v>
      </c>
      <c r="E6" s="515" t="s">
        <v>172</v>
      </c>
      <c r="F6" s="517" t="s">
        <v>134</v>
      </c>
      <c r="G6" s="517" t="s">
        <v>173</v>
      </c>
      <c r="H6" s="529" t="s">
        <v>268</v>
      </c>
      <c r="I6" s="510"/>
      <c r="J6" s="90"/>
      <c r="K6" s="515" t="s">
        <v>171</v>
      </c>
      <c r="L6" s="515" t="s">
        <v>172</v>
      </c>
      <c r="M6" s="517" t="s">
        <v>135</v>
      </c>
      <c r="N6" s="517" t="s">
        <v>173</v>
      </c>
      <c r="O6" s="529" t="s">
        <v>251</v>
      </c>
      <c r="P6" s="539"/>
      <c r="Q6" s="515" t="s">
        <v>171</v>
      </c>
      <c r="R6" s="515" t="s">
        <v>172</v>
      </c>
      <c r="S6" s="517" t="s">
        <v>134</v>
      </c>
      <c r="T6" s="517" t="s">
        <v>173</v>
      </c>
      <c r="U6" s="515" t="s">
        <v>268</v>
      </c>
      <c r="V6" s="504"/>
      <c r="W6" s="510"/>
      <c r="X6" s="540"/>
      <c r="Y6" s="515" t="s">
        <v>171</v>
      </c>
      <c r="Z6" s="515" t="s">
        <v>172</v>
      </c>
      <c r="AA6" s="515" t="s">
        <v>131</v>
      </c>
      <c r="AB6" s="517" t="s">
        <v>173</v>
      </c>
      <c r="AC6" s="520" t="s">
        <v>132</v>
      </c>
      <c r="AD6" s="523" t="s">
        <v>212</v>
      </c>
      <c r="AE6" s="517" t="s">
        <v>133</v>
      </c>
      <c r="AF6" s="517" t="s">
        <v>174</v>
      </c>
      <c r="AG6" s="515" t="s">
        <v>175</v>
      </c>
      <c r="AH6" s="526" t="s">
        <v>176</v>
      </c>
      <c r="AI6" s="515" t="s">
        <v>251</v>
      </c>
      <c r="AJ6" s="504"/>
    </row>
    <row r="7" spans="1:36" s="89" customFormat="1" ht="21" customHeight="1">
      <c r="A7" s="510"/>
      <c r="B7" s="537"/>
      <c r="C7" s="533"/>
      <c r="D7" s="515"/>
      <c r="E7" s="515"/>
      <c r="F7" s="518"/>
      <c r="G7" s="518"/>
      <c r="H7" s="529"/>
      <c r="I7" s="510"/>
      <c r="J7" s="90"/>
      <c r="K7" s="515"/>
      <c r="L7" s="515"/>
      <c r="M7" s="518"/>
      <c r="N7" s="518"/>
      <c r="O7" s="529"/>
      <c r="P7" s="537"/>
      <c r="Q7" s="515"/>
      <c r="R7" s="515"/>
      <c r="S7" s="518"/>
      <c r="T7" s="518"/>
      <c r="U7" s="515"/>
      <c r="V7" s="504"/>
      <c r="W7" s="510"/>
      <c r="X7" s="541"/>
      <c r="Y7" s="515"/>
      <c r="Z7" s="515"/>
      <c r="AA7" s="515"/>
      <c r="AB7" s="518"/>
      <c r="AC7" s="521"/>
      <c r="AD7" s="524"/>
      <c r="AE7" s="518"/>
      <c r="AF7" s="518"/>
      <c r="AG7" s="515"/>
      <c r="AH7" s="526"/>
      <c r="AI7" s="515"/>
      <c r="AJ7" s="504"/>
    </row>
    <row r="8" spans="1:36" s="89" customFormat="1" ht="24" customHeight="1">
      <c r="A8" s="511"/>
      <c r="B8" s="538"/>
      <c r="C8" s="534"/>
      <c r="D8" s="516"/>
      <c r="E8" s="516"/>
      <c r="F8" s="519"/>
      <c r="G8" s="519"/>
      <c r="H8" s="530"/>
      <c r="I8" s="511"/>
      <c r="J8" s="91"/>
      <c r="K8" s="516"/>
      <c r="L8" s="516"/>
      <c r="M8" s="519"/>
      <c r="N8" s="519"/>
      <c r="O8" s="530"/>
      <c r="P8" s="538"/>
      <c r="Q8" s="516"/>
      <c r="R8" s="516"/>
      <c r="S8" s="519"/>
      <c r="T8" s="519"/>
      <c r="U8" s="516"/>
      <c r="V8" s="505"/>
      <c r="W8" s="511"/>
      <c r="X8" s="542"/>
      <c r="Y8" s="516"/>
      <c r="Z8" s="516"/>
      <c r="AA8" s="516"/>
      <c r="AB8" s="519"/>
      <c r="AC8" s="522"/>
      <c r="AD8" s="525"/>
      <c r="AE8" s="519"/>
      <c r="AF8" s="519"/>
      <c r="AG8" s="516"/>
      <c r="AH8" s="527"/>
      <c r="AI8" s="516"/>
      <c r="AJ8" s="505"/>
    </row>
    <row r="9" spans="1:36" s="156" customFormat="1" ht="20.100000000000001" customHeight="1">
      <c r="A9" s="333">
        <v>2017</v>
      </c>
      <c r="B9" s="245">
        <v>443994</v>
      </c>
      <c r="C9" s="245">
        <v>7845</v>
      </c>
      <c r="D9" s="245" t="s">
        <v>126</v>
      </c>
      <c r="E9" s="245" t="s">
        <v>126</v>
      </c>
      <c r="F9" s="245">
        <v>4927</v>
      </c>
      <c r="G9" s="245" t="s">
        <v>233</v>
      </c>
      <c r="H9" s="245">
        <v>1934</v>
      </c>
      <c r="I9" s="92">
        <v>2017</v>
      </c>
      <c r="J9" s="245">
        <v>15166</v>
      </c>
      <c r="K9" s="245" t="s">
        <v>126</v>
      </c>
      <c r="L9" s="245" t="s">
        <v>126</v>
      </c>
      <c r="M9" s="245">
        <v>1155</v>
      </c>
      <c r="N9" s="245" t="s">
        <v>126</v>
      </c>
      <c r="O9" s="245">
        <v>14011</v>
      </c>
      <c r="P9" s="245">
        <v>184082</v>
      </c>
      <c r="Q9" s="245" t="s">
        <v>126</v>
      </c>
      <c r="R9" s="245" t="s">
        <v>126</v>
      </c>
      <c r="S9" s="245">
        <v>7416</v>
      </c>
      <c r="T9" s="245" t="s">
        <v>126</v>
      </c>
      <c r="U9" s="245">
        <v>176666</v>
      </c>
      <c r="V9" s="92">
        <v>2017</v>
      </c>
      <c r="W9" s="92">
        <v>2017</v>
      </c>
      <c r="X9" s="245">
        <v>236901</v>
      </c>
      <c r="Y9" s="245" t="s">
        <v>126</v>
      </c>
      <c r="Z9" s="245" t="s">
        <v>126</v>
      </c>
      <c r="AA9" s="245">
        <v>0</v>
      </c>
      <c r="AB9" s="245" t="s">
        <v>126</v>
      </c>
      <c r="AC9" s="245" t="s">
        <v>126</v>
      </c>
      <c r="AD9" s="245" t="s">
        <v>126</v>
      </c>
      <c r="AE9" s="245" t="s">
        <v>126</v>
      </c>
      <c r="AF9" s="245" t="s">
        <v>126</v>
      </c>
      <c r="AG9" s="245">
        <v>897</v>
      </c>
      <c r="AH9" s="245" t="s">
        <v>126</v>
      </c>
      <c r="AI9" s="245">
        <v>109811</v>
      </c>
      <c r="AJ9" s="92">
        <v>2017</v>
      </c>
    </row>
    <row r="10" spans="1:36" s="156" customFormat="1" ht="20.100000000000001" customHeight="1">
      <c r="A10" s="334">
        <v>2018</v>
      </c>
      <c r="B10" s="245">
        <v>443828</v>
      </c>
      <c r="C10" s="245">
        <v>7845</v>
      </c>
      <c r="D10" s="245">
        <v>984</v>
      </c>
      <c r="E10" s="245">
        <v>0</v>
      </c>
      <c r="F10" s="245">
        <v>1190</v>
      </c>
      <c r="G10" s="245">
        <v>3737</v>
      </c>
      <c r="H10" s="245">
        <v>1934</v>
      </c>
      <c r="I10" s="92">
        <v>2018</v>
      </c>
      <c r="J10" s="245">
        <v>15166</v>
      </c>
      <c r="K10" s="245">
        <v>0</v>
      </c>
      <c r="L10" s="245">
        <v>0</v>
      </c>
      <c r="M10" s="245">
        <v>1155</v>
      </c>
      <c r="N10" s="245">
        <v>0</v>
      </c>
      <c r="O10" s="245">
        <v>14011</v>
      </c>
      <c r="P10" s="245">
        <v>183938</v>
      </c>
      <c r="Q10" s="245">
        <v>0</v>
      </c>
      <c r="R10" s="245">
        <v>0</v>
      </c>
      <c r="S10" s="245">
        <v>2595</v>
      </c>
      <c r="T10" s="245">
        <v>4821</v>
      </c>
      <c r="U10" s="245">
        <v>176522</v>
      </c>
      <c r="V10" s="92">
        <v>2018</v>
      </c>
      <c r="W10" s="92">
        <v>2018</v>
      </c>
      <c r="X10" s="245">
        <v>236879</v>
      </c>
      <c r="Y10" s="245">
        <v>0</v>
      </c>
      <c r="Z10" s="245">
        <v>0</v>
      </c>
      <c r="AA10" s="245">
        <v>0</v>
      </c>
      <c r="AB10" s="245">
        <v>0</v>
      </c>
      <c r="AC10" s="245">
        <v>56599</v>
      </c>
      <c r="AD10" s="245">
        <v>105</v>
      </c>
      <c r="AE10" s="245">
        <v>70077</v>
      </c>
      <c r="AF10" s="245">
        <v>0</v>
      </c>
      <c r="AG10" s="245">
        <v>3015</v>
      </c>
      <c r="AH10" s="245">
        <v>0</v>
      </c>
      <c r="AI10" s="245">
        <v>107083</v>
      </c>
      <c r="AJ10" s="92">
        <v>2018</v>
      </c>
    </row>
    <row r="11" spans="1:36" s="156" customFormat="1" ht="20.100000000000001" customHeight="1">
      <c r="A11" s="334">
        <v>2019</v>
      </c>
      <c r="B11" s="245">
        <v>443078</v>
      </c>
      <c r="C11" s="245">
        <v>7845</v>
      </c>
      <c r="D11" s="245">
        <v>984</v>
      </c>
      <c r="E11" s="245">
        <v>0</v>
      </c>
      <c r="F11" s="245">
        <v>1190</v>
      </c>
      <c r="G11" s="245">
        <v>3737</v>
      </c>
      <c r="H11" s="245">
        <v>1934</v>
      </c>
      <c r="I11" s="92">
        <v>2019</v>
      </c>
      <c r="J11" s="245">
        <v>15166</v>
      </c>
      <c r="K11" s="245">
        <v>0</v>
      </c>
      <c r="L11" s="245">
        <v>0</v>
      </c>
      <c r="M11" s="245">
        <v>1155</v>
      </c>
      <c r="N11" s="245">
        <v>0</v>
      </c>
      <c r="O11" s="245">
        <v>14011</v>
      </c>
      <c r="P11" s="245">
        <v>183961</v>
      </c>
      <c r="Q11" s="245">
        <v>0</v>
      </c>
      <c r="R11" s="245">
        <v>0</v>
      </c>
      <c r="S11" s="245">
        <v>2595</v>
      </c>
      <c r="T11" s="245">
        <v>4821</v>
      </c>
      <c r="U11" s="245">
        <v>176545</v>
      </c>
      <c r="V11" s="92">
        <v>2019</v>
      </c>
      <c r="W11" s="92">
        <v>2019</v>
      </c>
      <c r="X11" s="245">
        <v>236106</v>
      </c>
      <c r="Y11" s="245">
        <v>0</v>
      </c>
      <c r="Z11" s="245">
        <v>0</v>
      </c>
      <c r="AA11" s="245">
        <v>0</v>
      </c>
      <c r="AB11" s="245">
        <v>0</v>
      </c>
      <c r="AC11" s="245">
        <v>56542</v>
      </c>
      <c r="AD11" s="245">
        <v>1205</v>
      </c>
      <c r="AE11" s="245">
        <v>69588</v>
      </c>
      <c r="AF11" s="245">
        <v>0</v>
      </c>
      <c r="AG11" s="245">
        <v>3025</v>
      </c>
      <c r="AH11" s="245">
        <v>0</v>
      </c>
      <c r="AI11" s="245">
        <v>105746</v>
      </c>
      <c r="AJ11" s="92">
        <v>2019</v>
      </c>
    </row>
    <row r="12" spans="1:36" s="89" customFormat="1" ht="20.100000000000001" customHeight="1">
      <c r="A12" s="335">
        <v>2020</v>
      </c>
      <c r="B12" s="245">
        <v>443702</v>
      </c>
      <c r="C12" s="245">
        <v>7845</v>
      </c>
      <c r="D12" s="245">
        <v>984</v>
      </c>
      <c r="E12" s="245">
        <v>0</v>
      </c>
      <c r="F12" s="245">
        <v>1190</v>
      </c>
      <c r="G12" s="245">
        <v>3737</v>
      </c>
      <c r="H12" s="245">
        <v>1934</v>
      </c>
      <c r="I12" s="268">
        <v>2020</v>
      </c>
      <c r="J12" s="245">
        <v>15166</v>
      </c>
      <c r="K12" s="245">
        <v>0</v>
      </c>
      <c r="L12" s="245">
        <v>0</v>
      </c>
      <c r="M12" s="245">
        <v>1155</v>
      </c>
      <c r="N12" s="245">
        <v>0</v>
      </c>
      <c r="O12" s="245">
        <v>14011</v>
      </c>
      <c r="P12" s="245">
        <v>184879</v>
      </c>
      <c r="Q12" s="245">
        <v>0</v>
      </c>
      <c r="R12" s="245">
        <v>0</v>
      </c>
      <c r="S12" s="245">
        <v>2595</v>
      </c>
      <c r="T12" s="245">
        <v>4821</v>
      </c>
      <c r="U12" s="245">
        <v>177463</v>
      </c>
      <c r="V12" s="268">
        <v>2020</v>
      </c>
      <c r="W12" s="268">
        <v>2020</v>
      </c>
      <c r="X12" s="245">
        <v>235812</v>
      </c>
      <c r="Y12" s="245">
        <v>0</v>
      </c>
      <c r="Z12" s="245">
        <v>0</v>
      </c>
      <c r="AA12" s="245">
        <v>0</v>
      </c>
      <c r="AB12" s="245">
        <v>0</v>
      </c>
      <c r="AC12" s="245">
        <v>56396</v>
      </c>
      <c r="AD12" s="245">
        <v>1163</v>
      </c>
      <c r="AE12" s="245">
        <v>69498</v>
      </c>
      <c r="AF12" s="245">
        <v>0</v>
      </c>
      <c r="AG12" s="245">
        <v>3009</v>
      </c>
      <c r="AH12" s="245">
        <v>0</v>
      </c>
      <c r="AI12" s="245">
        <v>105746</v>
      </c>
      <c r="AJ12" s="268">
        <v>2020</v>
      </c>
    </row>
    <row r="13" spans="1:36" s="156" customFormat="1" ht="20.100000000000001" customHeight="1">
      <c r="A13" s="336">
        <v>2021</v>
      </c>
      <c r="B13" s="283">
        <f>SUM(B15:B24)</f>
        <v>552179</v>
      </c>
      <c r="C13" s="283">
        <f>SUM(C15:C24)</f>
        <v>5924</v>
      </c>
      <c r="D13" s="283">
        <f t="shared" ref="D13:U13" si="0">SUM(D15:D24)</f>
        <v>983</v>
      </c>
      <c r="E13" s="283">
        <f t="shared" si="0"/>
        <v>0</v>
      </c>
      <c r="F13" s="283">
        <f t="shared" si="0"/>
        <v>1190</v>
      </c>
      <c r="G13" s="283">
        <f>SUM(G15:G24)</f>
        <v>3738</v>
      </c>
      <c r="H13" s="283">
        <f t="shared" si="0"/>
        <v>13</v>
      </c>
      <c r="I13" s="199">
        <v>2021</v>
      </c>
      <c r="J13" s="283">
        <f t="shared" si="0"/>
        <v>15052</v>
      </c>
      <c r="K13" s="283">
        <f t="shared" si="0"/>
        <v>0</v>
      </c>
      <c r="L13" s="283">
        <f t="shared" si="0"/>
        <v>0</v>
      </c>
      <c r="M13" s="283">
        <f t="shared" si="0"/>
        <v>1163</v>
      </c>
      <c r="N13" s="283">
        <f t="shared" si="0"/>
        <v>0</v>
      </c>
      <c r="O13" s="283">
        <f t="shared" si="0"/>
        <v>13889</v>
      </c>
      <c r="P13" s="283">
        <f>SUM(P15:P24)</f>
        <v>401026</v>
      </c>
      <c r="Q13" s="283">
        <f t="shared" si="0"/>
        <v>0</v>
      </c>
      <c r="R13" s="283">
        <f t="shared" si="0"/>
        <v>0</v>
      </c>
      <c r="S13" s="283">
        <f t="shared" si="0"/>
        <v>1259</v>
      </c>
      <c r="T13" s="283">
        <f t="shared" si="0"/>
        <v>10658</v>
      </c>
      <c r="U13" s="283">
        <f t="shared" si="0"/>
        <v>389109</v>
      </c>
      <c r="V13" s="199">
        <v>2021</v>
      </c>
      <c r="W13" s="199">
        <v>2021</v>
      </c>
      <c r="X13" s="283">
        <f>SUM(X15:X24)</f>
        <v>130177</v>
      </c>
      <c r="Y13" s="283">
        <f t="shared" ref="Y13:AI13" si="1">SUM(Y15:Y24)</f>
        <v>0</v>
      </c>
      <c r="Z13" s="283">
        <f t="shared" si="1"/>
        <v>0</v>
      </c>
      <c r="AA13" s="283">
        <f t="shared" si="1"/>
        <v>14</v>
      </c>
      <c r="AB13" s="283">
        <f t="shared" si="1"/>
        <v>24</v>
      </c>
      <c r="AC13" s="283">
        <f t="shared" si="1"/>
        <v>13434</v>
      </c>
      <c r="AD13" s="283">
        <f t="shared" si="1"/>
        <v>70068</v>
      </c>
      <c r="AE13" s="283">
        <f t="shared" si="1"/>
        <v>35523</v>
      </c>
      <c r="AF13" s="283">
        <f t="shared" si="1"/>
        <v>0</v>
      </c>
      <c r="AG13" s="283">
        <f t="shared" si="1"/>
        <v>1644</v>
      </c>
      <c r="AH13" s="283">
        <f t="shared" si="1"/>
        <v>0</v>
      </c>
      <c r="AI13" s="283">
        <f t="shared" si="1"/>
        <v>9470</v>
      </c>
      <c r="AJ13" s="199">
        <v>2021</v>
      </c>
    </row>
    <row r="14" spans="1:36" s="158" customFormat="1" ht="15.75" customHeight="1">
      <c r="A14" s="93"/>
      <c r="B14" s="283"/>
      <c r="C14" s="283"/>
      <c r="D14" s="245"/>
      <c r="E14" s="245"/>
      <c r="F14" s="245"/>
      <c r="G14" s="245"/>
      <c r="H14" s="245"/>
      <c r="I14" s="93"/>
      <c r="J14" s="245"/>
      <c r="K14" s="245"/>
      <c r="L14" s="245"/>
      <c r="M14" s="245"/>
      <c r="N14" s="245"/>
      <c r="O14" s="245"/>
      <c r="P14" s="283"/>
      <c r="Q14" s="245"/>
      <c r="R14" s="245"/>
      <c r="S14" s="245"/>
      <c r="T14" s="245"/>
      <c r="U14" s="245"/>
      <c r="V14" s="176"/>
      <c r="W14" s="93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176"/>
    </row>
    <row r="15" spans="1:36" s="158" customFormat="1" ht="30" customHeight="1">
      <c r="A15" s="346" t="s">
        <v>318</v>
      </c>
      <c r="B15" s="245">
        <f t="shared" ref="B15:B24" si="2">SUM(C15,J15,P15,X15)</f>
        <v>73435</v>
      </c>
      <c r="C15" s="245">
        <f>SUM(D15:H15)</f>
        <v>0</v>
      </c>
      <c r="D15" s="245">
        <v>0</v>
      </c>
      <c r="E15" s="245">
        <v>0</v>
      </c>
      <c r="F15" s="245">
        <v>0</v>
      </c>
      <c r="G15" s="245">
        <v>0</v>
      </c>
      <c r="H15" s="245">
        <v>0</v>
      </c>
      <c r="I15" s="93" t="s">
        <v>109</v>
      </c>
      <c r="J15" s="245">
        <f>SUM(K15:O15)</f>
        <v>3123</v>
      </c>
      <c r="K15" s="245">
        <v>0</v>
      </c>
      <c r="L15" s="245">
        <v>0</v>
      </c>
      <c r="M15" s="246">
        <v>1163</v>
      </c>
      <c r="N15" s="245">
        <v>0</v>
      </c>
      <c r="O15" s="246">
        <v>1960</v>
      </c>
      <c r="P15" s="246">
        <f>SUM(Q15:U15)</f>
        <v>52525</v>
      </c>
      <c r="Q15" s="245">
        <v>0</v>
      </c>
      <c r="R15" s="245">
        <v>0</v>
      </c>
      <c r="S15" s="246">
        <v>813</v>
      </c>
      <c r="T15" s="246">
        <v>1873</v>
      </c>
      <c r="U15" s="245">
        <v>49839</v>
      </c>
      <c r="V15" s="345" t="s">
        <v>57</v>
      </c>
      <c r="W15" s="93" t="s">
        <v>109</v>
      </c>
      <c r="X15" s="245">
        <f>SUM(Y15:AI15)</f>
        <v>17787</v>
      </c>
      <c r="Y15" s="245">
        <v>0</v>
      </c>
      <c r="Z15" s="245">
        <v>0</v>
      </c>
      <c r="AA15" s="245">
        <v>14</v>
      </c>
      <c r="AB15" s="245">
        <v>0</v>
      </c>
      <c r="AC15" s="245">
        <v>11296</v>
      </c>
      <c r="AD15" s="245">
        <v>3</v>
      </c>
      <c r="AE15" s="245">
        <v>6060</v>
      </c>
      <c r="AF15" s="245">
        <v>0</v>
      </c>
      <c r="AG15" s="245">
        <v>33</v>
      </c>
      <c r="AH15" s="245">
        <v>0</v>
      </c>
      <c r="AI15" s="245">
        <v>381</v>
      </c>
      <c r="AJ15" s="345" t="s">
        <v>57</v>
      </c>
    </row>
    <row r="16" spans="1:36" s="158" customFormat="1" ht="30" customHeight="1">
      <c r="A16" s="346" t="s">
        <v>319</v>
      </c>
      <c r="B16" s="245">
        <f t="shared" si="2"/>
        <v>83667</v>
      </c>
      <c r="C16" s="245">
        <f t="shared" ref="C16:C24" si="3">SUM(D16:H16)</f>
        <v>0</v>
      </c>
      <c r="D16" s="245">
        <v>0</v>
      </c>
      <c r="E16" s="245">
        <v>0</v>
      </c>
      <c r="F16" s="245">
        <v>0</v>
      </c>
      <c r="G16" s="245">
        <v>0</v>
      </c>
      <c r="H16" s="245">
        <v>0</v>
      </c>
      <c r="I16" s="93" t="s">
        <v>22</v>
      </c>
      <c r="J16" s="245">
        <f t="shared" ref="J16:J24" si="4">SUM(K16:O16)</f>
        <v>0</v>
      </c>
      <c r="K16" s="245">
        <v>0</v>
      </c>
      <c r="L16" s="245">
        <v>0</v>
      </c>
      <c r="M16" s="245">
        <v>0</v>
      </c>
      <c r="N16" s="245">
        <v>0</v>
      </c>
      <c r="O16" s="246">
        <v>0</v>
      </c>
      <c r="P16" s="246">
        <f t="shared" ref="P16:P24" si="5">SUM(Q16:U16)</f>
        <v>62476</v>
      </c>
      <c r="Q16" s="245">
        <v>0</v>
      </c>
      <c r="R16" s="245">
        <v>0</v>
      </c>
      <c r="S16" s="245">
        <v>0</v>
      </c>
      <c r="T16" s="245">
        <v>0</v>
      </c>
      <c r="U16" s="245">
        <v>62476</v>
      </c>
      <c r="V16" s="345" t="s">
        <v>23</v>
      </c>
      <c r="W16" s="93" t="s">
        <v>22</v>
      </c>
      <c r="X16" s="245">
        <f t="shared" ref="X16:X24" si="6">SUM(Y16:AI16)</f>
        <v>21191</v>
      </c>
      <c r="Y16" s="245">
        <v>0</v>
      </c>
      <c r="Z16" s="245">
        <v>0</v>
      </c>
      <c r="AA16" s="245">
        <v>0</v>
      </c>
      <c r="AB16" s="245">
        <v>0</v>
      </c>
      <c r="AC16" s="245">
        <v>5</v>
      </c>
      <c r="AD16" s="245">
        <v>17189</v>
      </c>
      <c r="AE16" s="245">
        <v>3635</v>
      </c>
      <c r="AF16" s="245">
        <v>0</v>
      </c>
      <c r="AG16" s="157">
        <v>17</v>
      </c>
      <c r="AH16" s="245">
        <v>0</v>
      </c>
      <c r="AI16" s="245">
        <v>345</v>
      </c>
      <c r="AJ16" s="345" t="s">
        <v>23</v>
      </c>
    </row>
    <row r="17" spans="1:36" s="158" customFormat="1" ht="30" customHeight="1">
      <c r="A17" s="347" t="s">
        <v>320</v>
      </c>
      <c r="B17" s="245">
        <f t="shared" si="2"/>
        <v>112395</v>
      </c>
      <c r="C17" s="245">
        <f t="shared" si="3"/>
        <v>0</v>
      </c>
      <c r="D17" s="245">
        <v>0</v>
      </c>
      <c r="E17" s="245">
        <v>0</v>
      </c>
      <c r="F17" s="245">
        <v>0</v>
      </c>
      <c r="G17" s="245">
        <v>0</v>
      </c>
      <c r="H17" s="245">
        <v>0</v>
      </c>
      <c r="I17" s="93" t="s">
        <v>24</v>
      </c>
      <c r="J17" s="245">
        <f t="shared" si="4"/>
        <v>8504</v>
      </c>
      <c r="K17" s="245">
        <v>0</v>
      </c>
      <c r="L17" s="245">
        <v>0</v>
      </c>
      <c r="M17" s="245">
        <v>0</v>
      </c>
      <c r="N17" s="245">
        <v>0</v>
      </c>
      <c r="O17" s="246">
        <v>8504</v>
      </c>
      <c r="P17" s="246">
        <f t="shared" si="5"/>
        <v>76294</v>
      </c>
      <c r="Q17" s="245">
        <v>0</v>
      </c>
      <c r="R17" s="245">
        <v>0</v>
      </c>
      <c r="S17" s="245">
        <v>0</v>
      </c>
      <c r="T17" s="245">
        <v>0</v>
      </c>
      <c r="U17" s="245">
        <v>76294</v>
      </c>
      <c r="V17" s="345" t="s">
        <v>128</v>
      </c>
      <c r="W17" s="93" t="s">
        <v>24</v>
      </c>
      <c r="X17" s="245">
        <f t="shared" si="6"/>
        <v>27597</v>
      </c>
      <c r="Y17" s="245">
        <v>0</v>
      </c>
      <c r="Z17" s="245">
        <v>0</v>
      </c>
      <c r="AA17" s="245">
        <v>0</v>
      </c>
      <c r="AB17" s="245">
        <v>0</v>
      </c>
      <c r="AC17" s="245">
        <v>0</v>
      </c>
      <c r="AD17" s="245">
        <v>22931</v>
      </c>
      <c r="AE17" s="245">
        <v>3980</v>
      </c>
      <c r="AF17" s="245">
        <v>0</v>
      </c>
      <c r="AG17" s="245">
        <v>0</v>
      </c>
      <c r="AH17" s="245">
        <v>0</v>
      </c>
      <c r="AI17" s="245">
        <v>686</v>
      </c>
      <c r="AJ17" s="345" t="s">
        <v>128</v>
      </c>
    </row>
    <row r="18" spans="1:36" s="158" customFormat="1" ht="30" customHeight="1">
      <c r="A18" s="347" t="s">
        <v>321</v>
      </c>
      <c r="B18" s="245">
        <f t="shared" si="2"/>
        <v>0</v>
      </c>
      <c r="C18" s="245">
        <f t="shared" si="3"/>
        <v>0</v>
      </c>
      <c r="D18" s="245">
        <v>0</v>
      </c>
      <c r="E18" s="245">
        <v>0</v>
      </c>
      <c r="F18" s="245">
        <v>0</v>
      </c>
      <c r="G18" s="245">
        <v>0</v>
      </c>
      <c r="H18" s="245">
        <v>0</v>
      </c>
      <c r="I18" s="93" t="s">
        <v>26</v>
      </c>
      <c r="J18" s="245">
        <f t="shared" si="4"/>
        <v>0</v>
      </c>
      <c r="K18" s="245">
        <v>0</v>
      </c>
      <c r="L18" s="245">
        <v>0</v>
      </c>
      <c r="M18" s="245">
        <v>0</v>
      </c>
      <c r="N18" s="245">
        <v>0</v>
      </c>
      <c r="O18" s="245">
        <v>0</v>
      </c>
      <c r="P18" s="246">
        <f t="shared" si="5"/>
        <v>0</v>
      </c>
      <c r="Q18" s="245">
        <v>0</v>
      </c>
      <c r="R18" s="245">
        <v>0</v>
      </c>
      <c r="S18" s="245">
        <v>0</v>
      </c>
      <c r="T18" s="245">
        <v>0</v>
      </c>
      <c r="U18" s="245">
        <v>0</v>
      </c>
      <c r="V18" s="345" t="s">
        <v>27</v>
      </c>
      <c r="W18" s="93" t="s">
        <v>26</v>
      </c>
      <c r="X18" s="245">
        <f t="shared" si="6"/>
        <v>0</v>
      </c>
      <c r="Y18" s="245">
        <v>0</v>
      </c>
      <c r="Z18" s="245">
        <v>0</v>
      </c>
      <c r="AA18" s="245">
        <v>0</v>
      </c>
      <c r="AB18" s="245">
        <v>0</v>
      </c>
      <c r="AC18" s="245">
        <v>0</v>
      </c>
      <c r="AD18" s="245">
        <v>0</v>
      </c>
      <c r="AE18" s="245">
        <v>0</v>
      </c>
      <c r="AF18" s="245">
        <v>0</v>
      </c>
      <c r="AG18" s="245">
        <v>0</v>
      </c>
      <c r="AH18" s="245">
        <v>0</v>
      </c>
      <c r="AI18" s="245"/>
      <c r="AJ18" s="345" t="s">
        <v>27</v>
      </c>
    </row>
    <row r="19" spans="1:36" s="158" customFormat="1" ht="30" customHeight="1">
      <c r="A19" s="346" t="s">
        <v>322</v>
      </c>
      <c r="B19" s="245">
        <f t="shared" si="2"/>
        <v>58869</v>
      </c>
      <c r="C19" s="245">
        <f t="shared" si="3"/>
        <v>1190</v>
      </c>
      <c r="D19" s="245">
        <v>0</v>
      </c>
      <c r="E19" s="245">
        <v>0</v>
      </c>
      <c r="F19" s="245">
        <v>1190</v>
      </c>
      <c r="G19" s="245">
        <v>0</v>
      </c>
      <c r="H19" s="245">
        <v>0</v>
      </c>
      <c r="I19" s="93" t="s">
        <v>28</v>
      </c>
      <c r="J19" s="245">
        <f t="shared" si="4"/>
        <v>0</v>
      </c>
      <c r="K19" s="245">
        <v>0</v>
      </c>
      <c r="L19" s="245">
        <v>0</v>
      </c>
      <c r="M19" s="245">
        <v>0</v>
      </c>
      <c r="N19" s="245">
        <v>0</v>
      </c>
      <c r="O19" s="245">
        <v>0</v>
      </c>
      <c r="P19" s="246">
        <f t="shared" si="5"/>
        <v>43545</v>
      </c>
      <c r="Q19" s="245">
        <v>0</v>
      </c>
      <c r="R19" s="245">
        <v>0</v>
      </c>
      <c r="S19" s="246">
        <v>406</v>
      </c>
      <c r="T19" s="246">
        <v>7686</v>
      </c>
      <c r="U19" s="245">
        <v>35453</v>
      </c>
      <c r="V19" s="345" t="s">
        <v>29</v>
      </c>
      <c r="W19" s="93" t="s">
        <v>28</v>
      </c>
      <c r="X19" s="245">
        <f t="shared" si="6"/>
        <v>14134</v>
      </c>
      <c r="Y19" s="245">
        <v>0</v>
      </c>
      <c r="Z19" s="245">
        <v>0</v>
      </c>
      <c r="AA19" s="245">
        <v>0</v>
      </c>
      <c r="AB19" s="245">
        <v>24</v>
      </c>
      <c r="AC19" s="245">
        <v>172</v>
      </c>
      <c r="AD19" s="245">
        <v>7</v>
      </c>
      <c r="AE19" s="245">
        <v>6868</v>
      </c>
      <c r="AF19" s="245">
        <v>0</v>
      </c>
      <c r="AG19" s="245">
        <v>0</v>
      </c>
      <c r="AH19" s="245">
        <v>0</v>
      </c>
      <c r="AI19" s="245">
        <v>7063</v>
      </c>
      <c r="AJ19" s="345" t="s">
        <v>29</v>
      </c>
    </row>
    <row r="20" spans="1:36" s="158" customFormat="1" ht="30" customHeight="1">
      <c r="A20" s="346" t="s">
        <v>323</v>
      </c>
      <c r="B20" s="245">
        <f t="shared" si="2"/>
        <v>14941</v>
      </c>
      <c r="C20" s="245">
        <f t="shared" si="3"/>
        <v>0</v>
      </c>
      <c r="D20" s="245">
        <v>0</v>
      </c>
      <c r="E20" s="245">
        <v>0</v>
      </c>
      <c r="F20" s="245">
        <v>0</v>
      </c>
      <c r="G20" s="245">
        <v>0</v>
      </c>
      <c r="H20" s="245">
        <v>0</v>
      </c>
      <c r="I20" s="93" t="s">
        <v>30</v>
      </c>
      <c r="J20" s="245">
        <f t="shared" si="4"/>
        <v>0</v>
      </c>
      <c r="K20" s="245">
        <v>0</v>
      </c>
      <c r="L20" s="245">
        <v>0</v>
      </c>
      <c r="M20" s="245">
        <v>0</v>
      </c>
      <c r="N20" s="245">
        <v>0</v>
      </c>
      <c r="O20" s="245">
        <v>0</v>
      </c>
      <c r="P20" s="246">
        <f t="shared" si="5"/>
        <v>10891</v>
      </c>
      <c r="Q20" s="245">
        <v>0</v>
      </c>
      <c r="R20" s="245">
        <v>0</v>
      </c>
      <c r="S20" s="246">
        <v>40</v>
      </c>
      <c r="T20" s="246">
        <v>8</v>
      </c>
      <c r="U20" s="245">
        <v>10843</v>
      </c>
      <c r="V20" s="345" t="s">
        <v>300</v>
      </c>
      <c r="W20" s="93" t="s">
        <v>30</v>
      </c>
      <c r="X20" s="245">
        <f t="shared" si="6"/>
        <v>4050</v>
      </c>
      <c r="Y20" s="245">
        <v>0</v>
      </c>
      <c r="Z20" s="245">
        <v>0</v>
      </c>
      <c r="AA20" s="245">
        <v>0</v>
      </c>
      <c r="AB20" s="245">
        <v>0</v>
      </c>
      <c r="AC20" s="245">
        <v>604</v>
      </c>
      <c r="AD20" s="245">
        <v>0</v>
      </c>
      <c r="AE20" s="245">
        <v>3243</v>
      </c>
      <c r="AF20" s="245">
        <v>0</v>
      </c>
      <c r="AG20" s="245">
        <v>26</v>
      </c>
      <c r="AH20" s="245">
        <v>0</v>
      </c>
      <c r="AI20" s="245">
        <v>177</v>
      </c>
      <c r="AJ20" s="345" t="s">
        <v>300</v>
      </c>
    </row>
    <row r="21" spans="1:36" s="158" customFormat="1" ht="30" customHeight="1">
      <c r="A21" s="346" t="s">
        <v>324</v>
      </c>
      <c r="B21" s="245">
        <f t="shared" si="2"/>
        <v>18471</v>
      </c>
      <c r="C21" s="245">
        <f t="shared" si="3"/>
        <v>2385</v>
      </c>
      <c r="D21" s="245">
        <v>0</v>
      </c>
      <c r="E21" s="245">
        <v>0</v>
      </c>
      <c r="F21" s="245">
        <v>0</v>
      </c>
      <c r="G21" s="245">
        <v>2372</v>
      </c>
      <c r="H21" s="245">
        <v>13</v>
      </c>
      <c r="I21" s="93" t="s">
        <v>31</v>
      </c>
      <c r="J21" s="245">
        <f t="shared" si="4"/>
        <v>0</v>
      </c>
      <c r="K21" s="245">
        <v>0</v>
      </c>
      <c r="L21" s="245">
        <v>0</v>
      </c>
      <c r="M21" s="245">
        <v>0</v>
      </c>
      <c r="N21" s="245">
        <v>0</v>
      </c>
      <c r="O21" s="245">
        <v>0</v>
      </c>
      <c r="P21" s="246">
        <f t="shared" si="5"/>
        <v>12502</v>
      </c>
      <c r="Q21" s="245">
        <v>0</v>
      </c>
      <c r="R21" s="245">
        <v>0</v>
      </c>
      <c r="S21" s="245">
        <v>0</v>
      </c>
      <c r="T21" s="246">
        <v>246</v>
      </c>
      <c r="U21" s="245">
        <v>12256</v>
      </c>
      <c r="V21" s="345" t="s">
        <v>32</v>
      </c>
      <c r="W21" s="93" t="s">
        <v>31</v>
      </c>
      <c r="X21" s="245">
        <f t="shared" si="6"/>
        <v>3584</v>
      </c>
      <c r="Y21" s="245">
        <v>0</v>
      </c>
      <c r="Z21" s="245">
        <v>0</v>
      </c>
      <c r="AA21" s="245">
        <v>0</v>
      </c>
      <c r="AB21" s="245">
        <v>0</v>
      </c>
      <c r="AC21" s="245">
        <v>189</v>
      </c>
      <c r="AD21" s="245">
        <v>0</v>
      </c>
      <c r="AE21" s="245">
        <v>2012</v>
      </c>
      <c r="AF21" s="245">
        <v>0</v>
      </c>
      <c r="AG21" s="245">
        <v>1341</v>
      </c>
      <c r="AH21" s="245">
        <v>0</v>
      </c>
      <c r="AI21" s="245">
        <v>42</v>
      </c>
      <c r="AJ21" s="345" t="s">
        <v>32</v>
      </c>
    </row>
    <row r="22" spans="1:36" s="158" customFormat="1" ht="30" customHeight="1">
      <c r="A22" s="346" t="s">
        <v>327</v>
      </c>
      <c r="B22" s="245">
        <f t="shared" si="2"/>
        <v>19560</v>
      </c>
      <c r="C22" s="245">
        <f t="shared" si="3"/>
        <v>2349</v>
      </c>
      <c r="D22" s="245">
        <v>983</v>
      </c>
      <c r="E22" s="245">
        <v>0</v>
      </c>
      <c r="F22" s="245">
        <v>0</v>
      </c>
      <c r="G22" s="245">
        <v>1366</v>
      </c>
      <c r="H22" s="245">
        <v>0</v>
      </c>
      <c r="I22" s="93" t="s">
        <v>33</v>
      </c>
      <c r="J22" s="245">
        <f t="shared" si="4"/>
        <v>0</v>
      </c>
      <c r="K22" s="245">
        <v>0</v>
      </c>
      <c r="L22" s="245">
        <v>0</v>
      </c>
      <c r="M22" s="245">
        <v>0</v>
      </c>
      <c r="N22" s="245">
        <v>0</v>
      </c>
      <c r="O22" s="245">
        <v>0</v>
      </c>
      <c r="P22" s="246">
        <f t="shared" si="5"/>
        <v>12645</v>
      </c>
      <c r="Q22" s="245">
        <v>0</v>
      </c>
      <c r="R22" s="245">
        <v>0</v>
      </c>
      <c r="S22" s="245">
        <v>0</v>
      </c>
      <c r="T22" s="246">
        <v>807</v>
      </c>
      <c r="U22" s="245">
        <v>11838</v>
      </c>
      <c r="V22" s="345" t="s">
        <v>34</v>
      </c>
      <c r="W22" s="93" t="s">
        <v>33</v>
      </c>
      <c r="X22" s="245">
        <f t="shared" si="6"/>
        <v>4566</v>
      </c>
      <c r="Y22" s="245">
        <v>0</v>
      </c>
      <c r="Z22" s="245">
        <v>0</v>
      </c>
      <c r="AA22" s="245">
        <v>0</v>
      </c>
      <c r="AB22" s="245">
        <v>0</v>
      </c>
      <c r="AC22" s="245">
        <v>1018</v>
      </c>
      <c r="AD22" s="245">
        <v>650</v>
      </c>
      <c r="AE22" s="245">
        <v>2810</v>
      </c>
      <c r="AF22" s="245">
        <v>0</v>
      </c>
      <c r="AG22" s="245">
        <v>46</v>
      </c>
      <c r="AH22" s="245">
        <v>0</v>
      </c>
      <c r="AI22" s="245">
        <v>42</v>
      </c>
      <c r="AJ22" s="345" t="s">
        <v>34</v>
      </c>
    </row>
    <row r="23" spans="1:36" s="158" customFormat="1" ht="30" customHeight="1">
      <c r="A23" s="346" t="s">
        <v>325</v>
      </c>
      <c r="B23" s="245">
        <f t="shared" si="2"/>
        <v>0</v>
      </c>
      <c r="C23" s="245">
        <f t="shared" si="3"/>
        <v>0</v>
      </c>
      <c r="D23" s="245">
        <v>0</v>
      </c>
      <c r="E23" s="245">
        <v>0</v>
      </c>
      <c r="F23" s="245">
        <v>0</v>
      </c>
      <c r="G23" s="245">
        <v>0</v>
      </c>
      <c r="H23" s="245">
        <v>0</v>
      </c>
      <c r="I23" s="93" t="s">
        <v>35</v>
      </c>
      <c r="J23" s="245">
        <f t="shared" si="4"/>
        <v>0</v>
      </c>
      <c r="K23" s="245">
        <v>0</v>
      </c>
      <c r="L23" s="245">
        <v>0</v>
      </c>
      <c r="M23" s="245">
        <v>0</v>
      </c>
      <c r="N23" s="245">
        <v>0</v>
      </c>
      <c r="O23" s="245">
        <v>0</v>
      </c>
      <c r="P23" s="246">
        <f t="shared" si="5"/>
        <v>0</v>
      </c>
      <c r="Q23" s="245">
        <v>0</v>
      </c>
      <c r="R23" s="245">
        <v>0</v>
      </c>
      <c r="S23" s="245">
        <v>0</v>
      </c>
      <c r="T23" s="246">
        <v>0</v>
      </c>
      <c r="U23" s="245">
        <v>0</v>
      </c>
      <c r="V23" s="345" t="s">
        <v>301</v>
      </c>
      <c r="W23" s="93" t="s">
        <v>35</v>
      </c>
      <c r="X23" s="245">
        <f t="shared" si="6"/>
        <v>0</v>
      </c>
      <c r="Y23" s="245">
        <v>0</v>
      </c>
      <c r="Z23" s="245">
        <v>0</v>
      </c>
      <c r="AA23" s="245">
        <v>0</v>
      </c>
      <c r="AB23" s="245">
        <v>0</v>
      </c>
      <c r="AC23" s="245">
        <v>0</v>
      </c>
      <c r="AD23" s="245">
        <v>0</v>
      </c>
      <c r="AE23" s="245">
        <v>0</v>
      </c>
      <c r="AF23" s="245">
        <v>0</v>
      </c>
      <c r="AG23" s="245">
        <v>0</v>
      </c>
      <c r="AH23" s="245">
        <v>0</v>
      </c>
      <c r="AI23" s="245"/>
      <c r="AJ23" s="345" t="s">
        <v>301</v>
      </c>
    </row>
    <row r="24" spans="1:36" s="158" customFormat="1" ht="30" customHeight="1" thickBot="1">
      <c r="A24" s="348" t="s">
        <v>326</v>
      </c>
      <c r="B24" s="247">
        <f t="shared" si="2"/>
        <v>170841</v>
      </c>
      <c r="C24" s="247">
        <f t="shared" si="3"/>
        <v>0</v>
      </c>
      <c r="D24" s="247">
        <v>0</v>
      </c>
      <c r="E24" s="247">
        <v>0</v>
      </c>
      <c r="F24" s="247">
        <v>0</v>
      </c>
      <c r="G24" s="247">
        <v>0</v>
      </c>
      <c r="H24" s="247">
        <v>0</v>
      </c>
      <c r="I24" s="94" t="s">
        <v>37</v>
      </c>
      <c r="J24" s="247">
        <f t="shared" si="4"/>
        <v>3425</v>
      </c>
      <c r="K24" s="247">
        <v>0</v>
      </c>
      <c r="L24" s="247">
        <v>0</v>
      </c>
      <c r="M24" s="247">
        <v>0</v>
      </c>
      <c r="N24" s="247">
        <v>0</v>
      </c>
      <c r="O24" s="248">
        <v>3425</v>
      </c>
      <c r="P24" s="248">
        <f t="shared" si="5"/>
        <v>130148</v>
      </c>
      <c r="Q24" s="247">
        <v>0</v>
      </c>
      <c r="R24" s="247">
        <v>0</v>
      </c>
      <c r="S24" s="247">
        <v>0</v>
      </c>
      <c r="T24" s="248">
        <v>38</v>
      </c>
      <c r="U24" s="247">
        <v>130110</v>
      </c>
      <c r="V24" s="328" t="s">
        <v>38</v>
      </c>
      <c r="W24" s="94" t="s">
        <v>37</v>
      </c>
      <c r="X24" s="247">
        <f t="shared" si="6"/>
        <v>37268</v>
      </c>
      <c r="Y24" s="247">
        <v>0</v>
      </c>
      <c r="Z24" s="247">
        <v>0</v>
      </c>
      <c r="AA24" s="247">
        <v>0</v>
      </c>
      <c r="AB24" s="247">
        <v>0</v>
      </c>
      <c r="AC24" s="247">
        <v>150</v>
      </c>
      <c r="AD24" s="247">
        <v>29288</v>
      </c>
      <c r="AE24" s="247">
        <v>6915</v>
      </c>
      <c r="AF24" s="247">
        <v>0</v>
      </c>
      <c r="AG24" s="247">
        <v>181</v>
      </c>
      <c r="AH24" s="247">
        <v>0</v>
      </c>
      <c r="AI24" s="247">
        <v>734</v>
      </c>
      <c r="AJ24" s="328" t="s">
        <v>38</v>
      </c>
    </row>
    <row r="25" spans="1:36" s="159" customFormat="1" ht="12" customHeight="1">
      <c r="A25" s="161" t="s">
        <v>141</v>
      </c>
      <c r="B25" s="160"/>
      <c r="C25" s="160"/>
      <c r="D25" s="160"/>
      <c r="E25" s="160"/>
      <c r="F25" s="160"/>
      <c r="G25" s="160"/>
      <c r="H25" s="163" t="s">
        <v>142</v>
      </c>
      <c r="I25" s="161" t="s">
        <v>141</v>
      </c>
      <c r="J25" s="161"/>
      <c r="V25" s="163" t="s">
        <v>142</v>
      </c>
      <c r="W25" s="161" t="s">
        <v>141</v>
      </c>
      <c r="X25" s="160"/>
      <c r="Y25" s="160"/>
      <c r="Z25" s="160"/>
      <c r="AA25" s="160"/>
      <c r="AB25" s="160"/>
      <c r="AC25" s="160"/>
      <c r="AD25" s="160"/>
      <c r="AE25" s="160"/>
      <c r="AF25" s="162"/>
      <c r="AG25" s="162"/>
      <c r="AH25" s="162"/>
      <c r="AJ25" s="163" t="s">
        <v>142</v>
      </c>
    </row>
    <row r="26" spans="1:36" s="95" customFormat="1" ht="12" customHeight="1">
      <c r="A26" s="161" t="s">
        <v>232</v>
      </c>
      <c r="B26" s="96"/>
      <c r="C26" s="160"/>
      <c r="D26" s="96"/>
      <c r="E26" s="96"/>
      <c r="F26" s="96"/>
      <c r="G26" s="96"/>
      <c r="H26" s="96"/>
      <c r="I26" s="161" t="s">
        <v>232</v>
      </c>
      <c r="J26" s="161"/>
      <c r="V26" s="97"/>
      <c r="W26" s="161" t="s">
        <v>232</v>
      </c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7"/>
    </row>
    <row r="27" spans="1:36" s="95" customFormat="1" ht="11.1" customHeight="1">
      <c r="A27" s="221"/>
      <c r="B27" s="96"/>
      <c r="C27" s="96"/>
      <c r="D27" s="96"/>
      <c r="E27" s="96"/>
      <c r="F27" s="96"/>
      <c r="G27" s="96"/>
      <c r="H27" s="96"/>
      <c r="I27" s="221"/>
      <c r="J27" s="96"/>
      <c r="W27" s="221"/>
      <c r="AE27" s="96"/>
      <c r="AF27" s="96"/>
      <c r="AG27" s="96"/>
      <c r="AH27" s="96"/>
      <c r="AI27" s="96"/>
    </row>
    <row r="28" spans="1:36" s="89" customFormat="1" ht="11.25">
      <c r="A28" s="98"/>
      <c r="B28" s="99"/>
      <c r="C28" s="99"/>
      <c r="D28" s="99"/>
      <c r="E28" s="99"/>
      <c r="F28" s="99"/>
      <c r="G28" s="99"/>
      <c r="H28" s="99"/>
      <c r="I28" s="98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8"/>
    </row>
    <row r="29" spans="1:36" s="89" customFormat="1" ht="11.25" customHeight="1">
      <c r="A29" s="98"/>
      <c r="B29" s="99"/>
      <c r="C29" s="99"/>
      <c r="D29" s="99"/>
      <c r="E29" s="99"/>
      <c r="F29" s="99"/>
      <c r="G29" s="99"/>
      <c r="H29" s="99"/>
      <c r="I29" s="98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8"/>
    </row>
    <row r="30" spans="1:36" s="89" customFormat="1" ht="11.25" customHeight="1">
      <c r="A30" s="98"/>
      <c r="B30" s="99"/>
      <c r="C30" s="99"/>
      <c r="D30" s="99"/>
      <c r="E30" s="99"/>
      <c r="F30" s="99"/>
      <c r="G30" s="99"/>
      <c r="H30" s="99"/>
      <c r="I30" s="98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8"/>
    </row>
    <row r="31" spans="1:36" s="89" customFormat="1" ht="11.25">
      <c r="A31" s="98"/>
      <c r="B31" s="99"/>
      <c r="C31" s="99"/>
      <c r="D31" s="99"/>
      <c r="E31" s="99"/>
      <c r="F31" s="99"/>
      <c r="G31" s="99"/>
      <c r="H31" s="99"/>
      <c r="I31" s="98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E31" s="99"/>
      <c r="AF31" s="99"/>
      <c r="AG31" s="99"/>
      <c r="AH31" s="98"/>
    </row>
    <row r="32" spans="1:36" s="89" customFormat="1" ht="11.25">
      <c r="A32" s="98"/>
      <c r="B32" s="99"/>
      <c r="C32" s="99"/>
      <c r="D32" s="99"/>
      <c r="E32" s="99"/>
      <c r="F32" s="99"/>
      <c r="G32" s="99"/>
      <c r="H32" s="99"/>
      <c r="I32" s="98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8"/>
    </row>
    <row r="33" spans="1:34" s="89" customFormat="1" ht="11.25">
      <c r="A33" s="98"/>
      <c r="B33" s="99"/>
      <c r="C33" s="99"/>
      <c r="D33" s="99"/>
      <c r="E33" s="99"/>
      <c r="F33" s="99"/>
      <c r="G33" s="99"/>
      <c r="H33" s="99"/>
      <c r="I33" s="98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8"/>
    </row>
    <row r="34" spans="1:34" s="89" customFormat="1" ht="11.25">
      <c r="A34" s="98"/>
      <c r="B34" s="99"/>
      <c r="C34" s="99"/>
      <c r="D34" s="99"/>
      <c r="E34" s="99"/>
      <c r="F34" s="99"/>
      <c r="G34" s="99"/>
      <c r="H34" s="99"/>
      <c r="I34" s="98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8"/>
    </row>
    <row r="35" spans="1:34" s="89" customFormat="1" ht="11.25">
      <c r="A35" s="98"/>
      <c r="B35" s="99"/>
      <c r="C35" s="99"/>
      <c r="D35" s="99"/>
      <c r="E35" s="99"/>
      <c r="F35" s="99"/>
      <c r="G35" s="99"/>
      <c r="H35" s="99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8"/>
    </row>
    <row r="36" spans="1:34" s="89" customFormat="1" ht="11.25">
      <c r="A36" s="98"/>
      <c r="B36" s="99"/>
      <c r="C36" s="99"/>
      <c r="D36" s="99"/>
      <c r="E36" s="99"/>
      <c r="F36" s="99"/>
      <c r="G36" s="99"/>
      <c r="H36" s="99"/>
      <c r="I36" s="98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8"/>
    </row>
    <row r="37" spans="1:34" s="89" customFormat="1" ht="11.25">
      <c r="A37" s="98"/>
      <c r="B37" s="99"/>
      <c r="C37" s="99"/>
      <c r="D37" s="99"/>
      <c r="E37" s="99"/>
      <c r="F37" s="99"/>
      <c r="G37" s="99"/>
      <c r="H37" s="99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8"/>
    </row>
    <row r="38" spans="1:34" s="89" customFormat="1" ht="11.25">
      <c r="A38" s="98"/>
      <c r="B38" s="99"/>
      <c r="C38" s="99"/>
      <c r="D38" s="99"/>
      <c r="E38" s="99"/>
      <c r="F38" s="99"/>
      <c r="G38" s="99"/>
      <c r="H38" s="99"/>
      <c r="I38" s="98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8"/>
    </row>
    <row r="39" spans="1:34" s="89" customFormat="1" ht="11.25">
      <c r="A39" s="98"/>
      <c r="B39" s="99"/>
      <c r="C39" s="99"/>
      <c r="D39" s="99"/>
      <c r="E39" s="99"/>
      <c r="F39" s="99"/>
      <c r="G39" s="99"/>
      <c r="H39" s="99"/>
      <c r="I39" s="98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8"/>
    </row>
    <row r="40" spans="1:34" s="89" customFormat="1" ht="11.25">
      <c r="A40" s="98"/>
      <c r="B40" s="99"/>
      <c r="C40" s="99"/>
      <c r="D40" s="99"/>
      <c r="E40" s="99"/>
      <c r="F40" s="99"/>
      <c r="G40" s="99"/>
      <c r="H40" s="99"/>
      <c r="I40" s="98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8"/>
    </row>
    <row r="41" spans="1:34" s="89" customFormat="1" ht="11.25">
      <c r="A41" s="98"/>
      <c r="B41" s="99"/>
      <c r="C41" s="99"/>
      <c r="D41" s="99"/>
      <c r="E41" s="99"/>
      <c r="F41" s="99"/>
      <c r="G41" s="99"/>
      <c r="H41" s="99"/>
      <c r="I41" s="98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8"/>
    </row>
    <row r="42" spans="1:34" s="89" customFormat="1" ht="11.25">
      <c r="A42" s="98"/>
      <c r="B42" s="99"/>
      <c r="C42" s="99"/>
      <c r="D42" s="99"/>
      <c r="E42" s="99"/>
      <c r="F42" s="99"/>
      <c r="G42" s="99"/>
      <c r="H42" s="99"/>
      <c r="I42" s="98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8"/>
    </row>
    <row r="43" spans="1:34" s="89" customFormat="1" ht="11.25">
      <c r="A43" s="98"/>
      <c r="B43" s="99"/>
      <c r="C43" s="99"/>
      <c r="D43" s="99"/>
      <c r="E43" s="99"/>
      <c r="F43" s="99"/>
      <c r="G43" s="99"/>
      <c r="H43" s="99"/>
      <c r="I43" s="98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8"/>
    </row>
    <row r="44" spans="1:34" s="89" customFormat="1" ht="11.25">
      <c r="A44" s="98"/>
      <c r="B44" s="99"/>
      <c r="C44" s="99"/>
      <c r="D44" s="99"/>
      <c r="E44" s="99"/>
      <c r="F44" s="99"/>
      <c r="G44" s="99"/>
      <c r="H44" s="99"/>
      <c r="I44" s="98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8"/>
    </row>
    <row r="45" spans="1:34" s="89" customFormat="1" ht="11.25">
      <c r="A45" s="98"/>
      <c r="B45" s="99"/>
      <c r="C45" s="99"/>
      <c r="D45" s="99"/>
      <c r="E45" s="99"/>
      <c r="F45" s="99"/>
      <c r="G45" s="99"/>
      <c r="H45" s="99"/>
      <c r="I45" s="98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8"/>
    </row>
    <row r="46" spans="1:34" s="89" customFormat="1" ht="11.25">
      <c r="A46" s="98"/>
      <c r="B46" s="99"/>
      <c r="C46" s="99"/>
      <c r="D46" s="99"/>
      <c r="E46" s="99"/>
      <c r="F46" s="99"/>
      <c r="G46" s="99"/>
      <c r="H46" s="99"/>
      <c r="I46" s="98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8"/>
    </row>
    <row r="47" spans="1:34" s="89" customFormat="1" ht="11.25">
      <c r="A47" s="98"/>
      <c r="B47" s="99"/>
      <c r="C47" s="99"/>
      <c r="D47" s="99"/>
      <c r="E47" s="99"/>
      <c r="F47" s="99"/>
      <c r="G47" s="99"/>
      <c r="H47" s="99"/>
      <c r="I47" s="98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8"/>
    </row>
    <row r="48" spans="1:34" s="89" customFormat="1" ht="11.25">
      <c r="A48" s="98"/>
      <c r="B48" s="99"/>
      <c r="C48" s="99"/>
      <c r="D48" s="99"/>
      <c r="E48" s="99"/>
      <c r="F48" s="99"/>
      <c r="G48" s="99"/>
      <c r="H48" s="99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8"/>
    </row>
    <row r="49" spans="1:34" s="89" customFormat="1" ht="11.25">
      <c r="A49" s="98"/>
      <c r="B49" s="99"/>
      <c r="C49" s="99"/>
      <c r="D49" s="99"/>
      <c r="E49" s="99"/>
      <c r="F49" s="99"/>
      <c r="G49" s="99"/>
      <c r="H49" s="99"/>
      <c r="I49" s="98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8"/>
    </row>
    <row r="50" spans="1:34" s="89" customFormat="1" ht="11.25">
      <c r="A50" s="98"/>
      <c r="B50" s="99"/>
      <c r="C50" s="99"/>
      <c r="D50" s="99"/>
      <c r="E50" s="99"/>
      <c r="F50" s="99"/>
      <c r="G50" s="99"/>
      <c r="H50" s="99"/>
      <c r="I50" s="98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8"/>
    </row>
    <row r="51" spans="1:34" s="89" customFormat="1" ht="11.25">
      <c r="A51" s="98"/>
      <c r="B51" s="99"/>
      <c r="C51" s="99"/>
      <c r="D51" s="99"/>
      <c r="E51" s="99"/>
      <c r="F51" s="99"/>
      <c r="G51" s="99"/>
      <c r="H51" s="99"/>
      <c r="I51" s="98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8"/>
    </row>
    <row r="52" spans="1:34" s="89" customFormat="1" ht="11.25">
      <c r="A52" s="98"/>
      <c r="B52" s="99"/>
      <c r="C52" s="99"/>
      <c r="D52" s="99"/>
      <c r="E52" s="99"/>
      <c r="F52" s="99"/>
      <c r="G52" s="99"/>
      <c r="H52" s="99"/>
      <c r="I52" s="98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8"/>
    </row>
    <row r="53" spans="1:34" s="89" customFormat="1" ht="11.25">
      <c r="A53" s="98"/>
      <c r="B53" s="99"/>
      <c r="C53" s="99"/>
      <c r="D53" s="99"/>
      <c r="E53" s="99"/>
      <c r="F53" s="99"/>
      <c r="G53" s="99"/>
      <c r="H53" s="99"/>
      <c r="I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8"/>
    </row>
    <row r="54" spans="1:34" s="89" customFormat="1" ht="11.25">
      <c r="A54" s="98"/>
      <c r="B54" s="99"/>
      <c r="C54" s="99"/>
      <c r="D54" s="99"/>
      <c r="E54" s="99"/>
      <c r="F54" s="99"/>
      <c r="G54" s="99"/>
      <c r="H54" s="99"/>
      <c r="I54" s="98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8"/>
    </row>
    <row r="55" spans="1:34" s="89" customFormat="1" ht="11.25">
      <c r="A55" s="98"/>
      <c r="B55" s="99"/>
      <c r="C55" s="99"/>
      <c r="D55" s="99"/>
      <c r="E55" s="99"/>
      <c r="F55" s="99"/>
      <c r="G55" s="99"/>
      <c r="H55" s="99"/>
      <c r="I55" s="98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8"/>
    </row>
    <row r="56" spans="1:34" s="89" customFormat="1" ht="11.25">
      <c r="A56" s="98"/>
      <c r="B56" s="99"/>
      <c r="C56" s="99"/>
      <c r="D56" s="99"/>
      <c r="E56" s="99"/>
      <c r="F56" s="99"/>
      <c r="G56" s="99"/>
      <c r="H56" s="99"/>
      <c r="I56" s="98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8"/>
    </row>
    <row r="57" spans="1:34" s="89" customFormat="1" ht="11.25">
      <c r="A57" s="98"/>
      <c r="B57" s="99"/>
      <c r="C57" s="99"/>
      <c r="D57" s="99"/>
      <c r="E57" s="99"/>
      <c r="F57" s="99"/>
      <c r="G57" s="99"/>
      <c r="H57" s="99"/>
      <c r="I57" s="98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8"/>
    </row>
    <row r="58" spans="1:34" s="89" customFormat="1" ht="11.25">
      <c r="A58" s="98"/>
      <c r="B58" s="99"/>
      <c r="C58" s="99"/>
      <c r="D58" s="99"/>
      <c r="E58" s="99"/>
      <c r="F58" s="99"/>
      <c r="G58" s="99"/>
      <c r="H58" s="99"/>
      <c r="I58" s="98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8"/>
    </row>
    <row r="59" spans="1:34" s="89" customFormat="1" ht="11.25">
      <c r="A59" s="98"/>
      <c r="B59" s="99"/>
      <c r="C59" s="99"/>
      <c r="D59" s="99"/>
      <c r="E59" s="99"/>
      <c r="F59" s="99"/>
      <c r="G59" s="99"/>
      <c r="H59" s="99"/>
      <c r="I59" s="98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8"/>
    </row>
    <row r="60" spans="1:34" s="89" customFormat="1" ht="11.25">
      <c r="A60" s="98"/>
      <c r="B60" s="99"/>
      <c r="C60" s="99"/>
      <c r="D60" s="99"/>
      <c r="E60" s="99"/>
      <c r="F60" s="99"/>
      <c r="G60" s="99"/>
      <c r="H60" s="99"/>
      <c r="I60" s="98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8"/>
    </row>
    <row r="61" spans="1:34" s="89" customFormat="1" ht="11.25">
      <c r="A61" s="98"/>
      <c r="B61" s="99"/>
      <c r="C61" s="99"/>
      <c r="D61" s="99"/>
      <c r="E61" s="99"/>
      <c r="F61" s="99"/>
      <c r="G61" s="99"/>
      <c r="H61" s="99"/>
      <c r="I61" s="98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8"/>
    </row>
    <row r="62" spans="1:34" s="89" customFormat="1" ht="11.25">
      <c r="A62" s="98"/>
      <c r="B62" s="99"/>
      <c r="C62" s="99"/>
      <c r="D62" s="99"/>
      <c r="E62" s="99"/>
      <c r="F62" s="99"/>
      <c r="G62" s="99"/>
      <c r="H62" s="99"/>
      <c r="I62" s="98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8"/>
    </row>
    <row r="63" spans="1:34" s="89" customFormat="1" ht="11.25">
      <c r="A63" s="98"/>
      <c r="B63" s="99"/>
      <c r="C63" s="99"/>
      <c r="D63" s="99"/>
      <c r="E63" s="99"/>
      <c r="F63" s="99"/>
      <c r="G63" s="99"/>
      <c r="H63" s="99"/>
      <c r="I63" s="98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8"/>
    </row>
    <row r="64" spans="1:34" s="89" customFormat="1" ht="11.25">
      <c r="A64" s="98"/>
      <c r="B64" s="99"/>
      <c r="C64" s="99"/>
      <c r="D64" s="99"/>
      <c r="E64" s="99"/>
      <c r="F64" s="99"/>
      <c r="G64" s="99"/>
      <c r="H64" s="99"/>
      <c r="I64" s="98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8"/>
    </row>
    <row r="65" spans="1:34" s="89" customFormat="1" ht="11.25">
      <c r="A65" s="98"/>
      <c r="B65" s="99"/>
      <c r="C65" s="99"/>
      <c r="D65" s="99"/>
      <c r="E65" s="99"/>
      <c r="F65" s="99"/>
      <c r="G65" s="99"/>
      <c r="H65" s="99"/>
      <c r="I65" s="98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8"/>
    </row>
    <row r="66" spans="1:34" s="89" customFormat="1" ht="11.25">
      <c r="A66" s="98"/>
      <c r="B66" s="99"/>
      <c r="C66" s="99"/>
      <c r="D66" s="99"/>
      <c r="E66" s="99"/>
      <c r="F66" s="99"/>
      <c r="G66" s="99"/>
      <c r="H66" s="99"/>
      <c r="I66" s="98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8"/>
    </row>
    <row r="67" spans="1:34" s="89" customFormat="1" ht="11.25">
      <c r="A67" s="98"/>
      <c r="B67" s="99"/>
      <c r="C67" s="99"/>
      <c r="D67" s="99"/>
      <c r="E67" s="99"/>
      <c r="F67" s="99"/>
      <c r="G67" s="99"/>
      <c r="H67" s="99"/>
      <c r="I67" s="98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8"/>
    </row>
    <row r="68" spans="1:34" s="89" customFormat="1" ht="11.25">
      <c r="A68" s="98"/>
      <c r="B68" s="99"/>
      <c r="C68" s="99"/>
      <c r="D68" s="99"/>
      <c r="E68" s="99"/>
      <c r="F68" s="99"/>
      <c r="G68" s="99"/>
      <c r="H68" s="99"/>
      <c r="I68" s="98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8"/>
    </row>
    <row r="69" spans="1:34" s="89" customFormat="1" ht="11.25">
      <c r="A69" s="98"/>
      <c r="B69" s="99"/>
      <c r="C69" s="99"/>
      <c r="D69" s="99"/>
      <c r="E69" s="99"/>
      <c r="F69" s="99"/>
      <c r="G69" s="99"/>
      <c r="H69" s="99"/>
      <c r="I69" s="98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8"/>
    </row>
    <row r="70" spans="1:34" s="89" customFormat="1" ht="11.25">
      <c r="A70" s="98"/>
      <c r="B70" s="99"/>
      <c r="C70" s="99"/>
      <c r="D70" s="99"/>
      <c r="E70" s="99"/>
      <c r="F70" s="99"/>
      <c r="G70" s="99"/>
      <c r="H70" s="99"/>
      <c r="I70" s="98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8"/>
    </row>
    <row r="71" spans="1:34" s="89" customFormat="1" ht="11.25">
      <c r="A71" s="98"/>
      <c r="B71" s="99"/>
      <c r="C71" s="99"/>
      <c r="D71" s="99"/>
      <c r="E71" s="99"/>
      <c r="F71" s="99"/>
      <c r="G71" s="99"/>
      <c r="H71" s="99"/>
      <c r="I71" s="98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8"/>
    </row>
    <row r="72" spans="1:34" s="89" customFormat="1" ht="11.25">
      <c r="A72" s="98"/>
      <c r="B72" s="99"/>
      <c r="C72" s="99"/>
      <c r="D72" s="99"/>
      <c r="E72" s="99"/>
      <c r="F72" s="99"/>
      <c r="G72" s="99"/>
      <c r="H72" s="99"/>
      <c r="I72" s="98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8"/>
    </row>
    <row r="73" spans="1:34" s="89" customFormat="1" ht="11.25">
      <c r="A73" s="98"/>
      <c r="B73" s="99"/>
      <c r="C73" s="99"/>
      <c r="D73" s="99"/>
      <c r="E73" s="99"/>
      <c r="F73" s="99"/>
      <c r="G73" s="99"/>
      <c r="H73" s="99"/>
      <c r="I73" s="98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8"/>
    </row>
    <row r="74" spans="1:34" s="89" customFormat="1" ht="11.25">
      <c r="A74" s="98"/>
      <c r="B74" s="99"/>
      <c r="C74" s="99"/>
      <c r="D74" s="99"/>
      <c r="E74" s="99"/>
      <c r="F74" s="99"/>
      <c r="G74" s="99"/>
      <c r="H74" s="99"/>
      <c r="I74" s="98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8"/>
    </row>
    <row r="75" spans="1:34" s="89" customFormat="1" ht="11.25">
      <c r="A75" s="98"/>
      <c r="B75" s="99"/>
      <c r="C75" s="99"/>
      <c r="D75" s="99"/>
      <c r="E75" s="99"/>
      <c r="F75" s="99"/>
      <c r="G75" s="99"/>
      <c r="H75" s="99"/>
      <c r="I75" s="98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8"/>
    </row>
    <row r="76" spans="1:34" s="89" customFormat="1" ht="11.25">
      <c r="A76" s="98"/>
      <c r="B76" s="99"/>
      <c r="C76" s="99"/>
      <c r="D76" s="99"/>
      <c r="E76" s="99"/>
      <c r="F76" s="99"/>
      <c r="G76" s="99"/>
      <c r="H76" s="99"/>
      <c r="I76" s="98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8"/>
    </row>
    <row r="77" spans="1:34" s="89" customFormat="1" ht="11.25">
      <c r="A77" s="98"/>
      <c r="B77" s="99"/>
      <c r="C77" s="99"/>
      <c r="D77" s="99"/>
      <c r="E77" s="99"/>
      <c r="F77" s="99"/>
      <c r="G77" s="99"/>
      <c r="H77" s="99"/>
      <c r="I77" s="98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8"/>
    </row>
    <row r="78" spans="1:34" s="89" customFormat="1" ht="11.25">
      <c r="A78" s="98"/>
      <c r="B78" s="99"/>
      <c r="C78" s="99"/>
      <c r="D78" s="99"/>
      <c r="E78" s="99"/>
      <c r="F78" s="99"/>
      <c r="G78" s="99"/>
      <c r="H78" s="99"/>
      <c r="I78" s="98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8"/>
    </row>
    <row r="79" spans="1:34" s="89" customFormat="1" ht="11.25">
      <c r="A79" s="98"/>
      <c r="B79" s="99"/>
      <c r="C79" s="99"/>
      <c r="D79" s="99"/>
      <c r="E79" s="99"/>
      <c r="F79" s="99"/>
      <c r="G79" s="99"/>
      <c r="H79" s="99"/>
      <c r="I79" s="98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8"/>
    </row>
    <row r="80" spans="1:34" s="89" customFormat="1" ht="11.25">
      <c r="A80" s="98"/>
      <c r="B80" s="99"/>
      <c r="C80" s="99"/>
      <c r="D80" s="99"/>
      <c r="E80" s="99"/>
      <c r="F80" s="99"/>
      <c r="G80" s="99"/>
      <c r="H80" s="99"/>
      <c r="I80" s="98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8"/>
    </row>
    <row r="81" spans="1:34" s="89" customFormat="1" ht="11.25">
      <c r="A81" s="98"/>
      <c r="B81" s="99"/>
      <c r="C81" s="99"/>
      <c r="D81" s="99"/>
      <c r="E81" s="99"/>
      <c r="F81" s="99"/>
      <c r="G81" s="99"/>
      <c r="H81" s="99"/>
      <c r="I81" s="98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8"/>
    </row>
    <row r="82" spans="1:34" s="89" customFormat="1" ht="11.25">
      <c r="A82" s="98"/>
      <c r="B82" s="99"/>
      <c r="C82" s="99"/>
      <c r="D82" s="99"/>
      <c r="E82" s="99"/>
      <c r="F82" s="99"/>
      <c r="G82" s="99"/>
      <c r="H82" s="99"/>
      <c r="I82" s="98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8"/>
    </row>
    <row r="83" spans="1:34" s="89" customFormat="1" ht="11.25">
      <c r="A83" s="98"/>
      <c r="B83" s="99"/>
      <c r="C83" s="99"/>
      <c r="D83" s="99"/>
      <c r="E83" s="99"/>
      <c r="F83" s="99"/>
      <c r="G83" s="99"/>
      <c r="H83" s="99"/>
      <c r="I83" s="98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8"/>
    </row>
    <row r="84" spans="1:34" s="89" customFormat="1" ht="11.25">
      <c r="A84" s="98"/>
      <c r="B84" s="99"/>
      <c r="C84" s="99"/>
      <c r="D84" s="99"/>
      <c r="E84" s="99"/>
      <c r="F84" s="99"/>
      <c r="G84" s="99"/>
      <c r="H84" s="99"/>
      <c r="I84" s="98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8"/>
    </row>
    <row r="85" spans="1:34" s="89" customFormat="1" ht="11.25">
      <c r="A85" s="98"/>
      <c r="B85" s="99"/>
      <c r="C85" s="99"/>
      <c r="D85" s="99"/>
      <c r="E85" s="99"/>
      <c r="F85" s="99"/>
      <c r="G85" s="99"/>
      <c r="H85" s="99"/>
      <c r="I85" s="98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8"/>
    </row>
    <row r="86" spans="1:34" s="89" customFormat="1" ht="11.25">
      <c r="A86" s="98"/>
      <c r="B86" s="99"/>
      <c r="C86" s="99"/>
      <c r="D86" s="99"/>
      <c r="E86" s="99"/>
      <c r="F86" s="99"/>
      <c r="G86" s="99"/>
      <c r="H86" s="99"/>
      <c r="I86" s="98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8"/>
    </row>
    <row r="87" spans="1:34" s="89" customFormat="1" ht="11.25">
      <c r="A87" s="98"/>
      <c r="B87" s="99"/>
      <c r="C87" s="99"/>
      <c r="D87" s="99"/>
      <c r="E87" s="99"/>
      <c r="F87" s="99"/>
      <c r="G87" s="99"/>
      <c r="H87" s="99"/>
      <c r="I87" s="98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8"/>
    </row>
    <row r="88" spans="1:34" s="89" customFormat="1" ht="11.25">
      <c r="A88" s="98"/>
      <c r="B88" s="99"/>
      <c r="C88" s="99"/>
      <c r="D88" s="99"/>
      <c r="E88" s="99"/>
      <c r="F88" s="99"/>
      <c r="G88" s="99"/>
      <c r="H88" s="99"/>
      <c r="I88" s="98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8"/>
    </row>
    <row r="89" spans="1:34" s="89" customFormat="1" ht="11.25">
      <c r="A89" s="98"/>
      <c r="B89" s="99"/>
      <c r="C89" s="99"/>
      <c r="D89" s="99"/>
      <c r="E89" s="99"/>
      <c r="F89" s="99"/>
      <c r="G89" s="99"/>
      <c r="H89" s="99"/>
      <c r="I89" s="98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8"/>
    </row>
  </sheetData>
  <mergeCells count="47">
    <mergeCell ref="O6:O8"/>
    <mergeCell ref="T6:T8"/>
    <mergeCell ref="S6:S8"/>
    <mergeCell ref="M6:M8"/>
    <mergeCell ref="V5:V8"/>
    <mergeCell ref="P5:U5"/>
    <mergeCell ref="J5:O5"/>
    <mergeCell ref="L6:L8"/>
    <mergeCell ref="R6:R8"/>
    <mergeCell ref="AI6:AI8"/>
    <mergeCell ref="AE6:AE8"/>
    <mergeCell ref="X6:X8"/>
    <mergeCell ref="AG6:AG8"/>
    <mergeCell ref="AF6:AF8"/>
    <mergeCell ref="W5:W8"/>
    <mergeCell ref="U6:U8"/>
    <mergeCell ref="Y6:Y8"/>
    <mergeCell ref="P6:P8"/>
    <mergeCell ref="Q6:Q8"/>
    <mergeCell ref="G1:J1"/>
    <mergeCell ref="K6:K8"/>
    <mergeCell ref="N6:N8"/>
    <mergeCell ref="H6:H8"/>
    <mergeCell ref="G6:G8"/>
    <mergeCell ref="C5:H5"/>
    <mergeCell ref="C6:C8"/>
    <mergeCell ref="A2:H2"/>
    <mergeCell ref="F6:F8"/>
    <mergeCell ref="E6:E8"/>
    <mergeCell ref="D6:D8"/>
    <mergeCell ref="B5:B8"/>
    <mergeCell ref="AJ5:AJ8"/>
    <mergeCell ref="I2:O2"/>
    <mergeCell ref="W2:AC2"/>
    <mergeCell ref="AD2:AJ2"/>
    <mergeCell ref="A5:A8"/>
    <mergeCell ref="I5:I8"/>
    <mergeCell ref="X5:AC5"/>
    <mergeCell ref="AD5:AI5"/>
    <mergeCell ref="Z6:Z8"/>
    <mergeCell ref="AA6:AA8"/>
    <mergeCell ref="AB6:AB8"/>
    <mergeCell ref="AC6:AC8"/>
    <mergeCell ref="A3:H3"/>
    <mergeCell ref="P2:V2"/>
    <mergeCell ref="AD6:AD8"/>
    <mergeCell ref="AH6:AH8"/>
  </mergeCells>
  <phoneticPr fontId="7" type="noConversion"/>
  <printOptions gridLinesSet="0"/>
  <pageMargins left="0.78740157480314965" right="0.78740157480314965" top="1.7716535433070868" bottom="0.78740157480314965" header="0" footer="0"/>
  <pageSetup paperSize="9" scale="54" pageOrder="overThenDown" orientation="portrait" verticalDpi="300" r:id="rId1"/>
  <headerFooter alignWithMargins="0"/>
  <colBreaks count="4" manualBreakCount="4">
    <brk id="8" max="27" man="1"/>
    <brk id="15" max="27" man="1"/>
    <brk id="22" max="27" man="1"/>
    <brk id="29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40"/>
  <sheetViews>
    <sheetView showGridLines="0" view="pageBreakPreview" workbookViewId="0">
      <selection activeCell="A5" sqref="A5:A8"/>
    </sheetView>
  </sheetViews>
  <sheetFormatPr defaultColWidth="9" defaultRowHeight="14.25"/>
  <cols>
    <col min="1" max="1" width="10.875" style="164" customWidth="1"/>
    <col min="2" max="2" width="10.25" style="164" customWidth="1"/>
    <col min="3" max="3" width="10" style="164" customWidth="1"/>
    <col min="4" max="4" width="11.75" style="164" customWidth="1"/>
    <col min="5" max="5" width="11.875" style="164" customWidth="1"/>
    <col min="6" max="6" width="14.625" style="164" customWidth="1"/>
    <col min="7" max="7" width="12" style="164" customWidth="1"/>
    <col min="8" max="16384" width="9" style="164"/>
  </cols>
  <sheetData>
    <row r="1" spans="1:9" s="217" customFormat="1" ht="18" customHeight="1">
      <c r="A1" s="138"/>
      <c r="B1" s="215"/>
      <c r="C1" s="215"/>
      <c r="D1" s="215"/>
      <c r="E1" s="139"/>
      <c r="F1" s="138"/>
      <c r="G1" s="198"/>
    </row>
    <row r="2" spans="1:9" ht="18" customHeight="1">
      <c r="A2" s="544" t="s">
        <v>88</v>
      </c>
      <c r="B2" s="544"/>
      <c r="C2" s="544"/>
      <c r="D2" s="544"/>
      <c r="E2" s="544"/>
      <c r="F2" s="544"/>
      <c r="G2" s="544"/>
    </row>
    <row r="3" spans="1:9" ht="18" customHeight="1">
      <c r="A3" s="383" t="s">
        <v>177</v>
      </c>
      <c r="B3" s="383"/>
      <c r="C3" s="383"/>
      <c r="D3" s="383"/>
      <c r="E3" s="383"/>
      <c r="F3" s="383"/>
      <c r="G3" s="383"/>
    </row>
    <row r="4" spans="1:9" ht="18" customHeight="1" thickBot="1">
      <c r="A4" s="147" t="s">
        <v>89</v>
      </c>
      <c r="B4" s="142"/>
      <c r="C4" s="142"/>
      <c r="D4" s="142"/>
      <c r="E4" s="212"/>
      <c r="F4" s="147"/>
      <c r="G4" s="316" t="s">
        <v>90</v>
      </c>
    </row>
    <row r="5" spans="1:9" ht="15" customHeight="1">
      <c r="A5" s="509" t="s">
        <v>299</v>
      </c>
      <c r="B5" s="545" t="s">
        <v>246</v>
      </c>
      <c r="C5" s="553" t="s">
        <v>43</v>
      </c>
      <c r="D5" s="390" t="s">
        <v>258</v>
      </c>
      <c r="E5" s="390" t="s">
        <v>271</v>
      </c>
      <c r="F5" s="545" t="s">
        <v>199</v>
      </c>
      <c r="G5" s="548" t="s">
        <v>253</v>
      </c>
    </row>
    <row r="6" spans="1:9" ht="15" customHeight="1">
      <c r="A6" s="510"/>
      <c r="B6" s="551"/>
      <c r="C6" s="554"/>
      <c r="D6" s="393"/>
      <c r="E6" s="393"/>
      <c r="F6" s="546"/>
      <c r="G6" s="549"/>
    </row>
    <row r="7" spans="1:9" ht="15" customHeight="1">
      <c r="A7" s="510"/>
      <c r="B7" s="551"/>
      <c r="C7" s="554"/>
      <c r="D7" s="393"/>
      <c r="E7" s="393"/>
      <c r="F7" s="546"/>
      <c r="G7" s="549"/>
    </row>
    <row r="8" spans="1:9" ht="15" customHeight="1">
      <c r="A8" s="511"/>
      <c r="B8" s="552"/>
      <c r="C8" s="555"/>
      <c r="D8" s="394"/>
      <c r="E8" s="394"/>
      <c r="F8" s="547"/>
      <c r="G8" s="550"/>
    </row>
    <row r="9" spans="1:9" ht="20.100000000000001" customHeight="1">
      <c r="A9" s="337">
        <v>2017</v>
      </c>
      <c r="B9" s="80">
        <v>1948294</v>
      </c>
      <c r="C9" s="101">
        <v>1342303</v>
      </c>
      <c r="D9" s="101">
        <v>288465</v>
      </c>
      <c r="E9" s="101">
        <v>288590</v>
      </c>
      <c r="F9" s="101">
        <v>28936</v>
      </c>
      <c r="G9" s="101">
        <v>0</v>
      </c>
    </row>
    <row r="10" spans="1:9" s="165" customFormat="1" ht="20.100000000000001" customHeight="1">
      <c r="A10" s="331">
        <v>2018</v>
      </c>
      <c r="B10" s="80">
        <v>2050837</v>
      </c>
      <c r="C10" s="101">
        <v>1416109</v>
      </c>
      <c r="D10" s="101">
        <v>302471</v>
      </c>
      <c r="E10" s="101">
        <v>301036</v>
      </c>
      <c r="F10" s="101">
        <v>31221</v>
      </c>
      <c r="G10" s="101">
        <v>0</v>
      </c>
    </row>
    <row r="11" spans="1:9" s="165" customFormat="1" ht="20.100000000000001" customHeight="1">
      <c r="A11" s="331">
        <v>2019</v>
      </c>
      <c r="B11" s="80">
        <v>2019034</v>
      </c>
      <c r="C11" s="101">
        <v>1373367</v>
      </c>
      <c r="D11" s="101">
        <v>301035</v>
      </c>
      <c r="E11" s="101">
        <v>316887</v>
      </c>
      <c r="F11" s="101">
        <v>27745</v>
      </c>
      <c r="G11" s="101">
        <v>0</v>
      </c>
    </row>
    <row r="12" spans="1:9" ht="20.100000000000001" customHeight="1">
      <c r="A12" s="331">
        <v>2020</v>
      </c>
      <c r="B12" s="80">
        <v>2034385</v>
      </c>
      <c r="C12" s="80">
        <v>1435179</v>
      </c>
      <c r="D12" s="80">
        <v>279072</v>
      </c>
      <c r="E12" s="80">
        <v>300551</v>
      </c>
      <c r="F12" s="80">
        <v>19583</v>
      </c>
      <c r="G12" s="80">
        <v>0</v>
      </c>
    </row>
    <row r="13" spans="1:9" s="165" customFormat="1" ht="20.100000000000001" customHeight="1">
      <c r="A13" s="332">
        <v>2021</v>
      </c>
      <c r="B13" s="102">
        <f>SUM(B15:B24)</f>
        <v>2532061</v>
      </c>
      <c r="C13" s="102">
        <f>SUM(C15:C24)</f>
        <v>1737271</v>
      </c>
      <c r="D13" s="102">
        <f t="shared" ref="D13:G13" si="0">SUM(D15:D24)</f>
        <v>373801</v>
      </c>
      <c r="E13" s="102">
        <f t="shared" si="0"/>
        <v>391898</v>
      </c>
      <c r="F13" s="102">
        <f t="shared" si="0"/>
        <v>29091</v>
      </c>
      <c r="G13" s="102">
        <f t="shared" si="0"/>
        <v>0</v>
      </c>
      <c r="H13" s="272"/>
      <c r="I13" s="273"/>
    </row>
    <row r="14" spans="1:9" ht="17.25" customHeight="1">
      <c r="A14" s="115" t="s">
        <v>138</v>
      </c>
      <c r="B14" s="102"/>
      <c r="C14" s="80"/>
      <c r="D14" s="80"/>
      <c r="E14" s="80"/>
      <c r="F14" s="80"/>
      <c r="G14" s="80"/>
    </row>
    <row r="15" spans="1:9" ht="30" customHeight="1">
      <c r="A15" s="346" t="s">
        <v>318</v>
      </c>
      <c r="B15" s="80">
        <f>SUM(C15:G15)</f>
        <v>1176022</v>
      </c>
      <c r="C15" s="280">
        <v>768301</v>
      </c>
      <c r="D15" s="280">
        <v>210083</v>
      </c>
      <c r="E15" s="280">
        <v>175747</v>
      </c>
      <c r="F15" s="280">
        <v>21891</v>
      </c>
      <c r="G15" s="280">
        <v>0</v>
      </c>
    </row>
    <row r="16" spans="1:9" ht="30" customHeight="1">
      <c r="A16" s="346" t="s">
        <v>319</v>
      </c>
      <c r="B16" s="80">
        <f t="shared" ref="B16:B24" si="1">SUM(C16:G16)</f>
        <v>212467</v>
      </c>
      <c r="C16" s="280">
        <v>169617</v>
      </c>
      <c r="D16" s="280">
        <v>19647</v>
      </c>
      <c r="E16" s="280">
        <v>23203</v>
      </c>
      <c r="F16" s="280">
        <v>0</v>
      </c>
      <c r="G16" s="280">
        <v>0</v>
      </c>
    </row>
    <row r="17" spans="1:31" ht="30" customHeight="1">
      <c r="A17" s="347" t="s">
        <v>320</v>
      </c>
      <c r="B17" s="80">
        <f t="shared" si="1"/>
        <v>226769</v>
      </c>
      <c r="C17" s="280">
        <v>169971</v>
      </c>
      <c r="D17" s="280">
        <v>27326</v>
      </c>
      <c r="E17" s="280">
        <v>29472</v>
      </c>
      <c r="F17" s="280">
        <v>0</v>
      </c>
      <c r="G17" s="280">
        <v>0</v>
      </c>
    </row>
    <row r="18" spans="1:31" ht="30" customHeight="1">
      <c r="A18" s="347" t="s">
        <v>321</v>
      </c>
      <c r="B18" s="80">
        <f t="shared" si="1"/>
        <v>3832</v>
      </c>
      <c r="C18" s="280">
        <v>3832</v>
      </c>
      <c r="D18" s="280">
        <v>0</v>
      </c>
      <c r="E18" s="280">
        <v>0</v>
      </c>
      <c r="F18" s="280">
        <v>0</v>
      </c>
      <c r="G18" s="280">
        <v>0</v>
      </c>
    </row>
    <row r="19" spans="1:31" ht="30" customHeight="1">
      <c r="A19" s="346" t="s">
        <v>322</v>
      </c>
      <c r="B19" s="80">
        <f t="shared" si="1"/>
        <v>312444</v>
      </c>
      <c r="C19" s="280">
        <v>189173</v>
      </c>
      <c r="D19" s="280">
        <v>62462</v>
      </c>
      <c r="E19" s="280">
        <v>58409</v>
      </c>
      <c r="F19" s="280">
        <v>2400</v>
      </c>
      <c r="G19" s="280">
        <v>0</v>
      </c>
    </row>
    <row r="20" spans="1:31" ht="30" customHeight="1">
      <c r="A20" s="346" t="s">
        <v>323</v>
      </c>
      <c r="B20" s="80">
        <f t="shared" si="1"/>
        <v>73502</v>
      </c>
      <c r="C20" s="280">
        <v>46524</v>
      </c>
      <c r="D20" s="280">
        <v>10153</v>
      </c>
      <c r="E20" s="280">
        <v>16825</v>
      </c>
      <c r="F20" s="280">
        <v>0</v>
      </c>
      <c r="G20" s="280">
        <v>0</v>
      </c>
    </row>
    <row r="21" spans="1:31" ht="30" customHeight="1">
      <c r="A21" s="346" t="s">
        <v>324</v>
      </c>
      <c r="B21" s="80">
        <f t="shared" si="1"/>
        <v>208814</v>
      </c>
      <c r="C21" s="280">
        <v>163435</v>
      </c>
      <c r="D21" s="280">
        <v>17569</v>
      </c>
      <c r="E21" s="280">
        <v>25410</v>
      </c>
      <c r="F21" s="280">
        <v>2400</v>
      </c>
      <c r="G21" s="280">
        <v>0</v>
      </c>
    </row>
    <row r="22" spans="1:31" ht="30" customHeight="1">
      <c r="A22" s="346" t="s">
        <v>327</v>
      </c>
      <c r="B22" s="80">
        <f t="shared" si="1"/>
        <v>74550</v>
      </c>
      <c r="C22" s="280">
        <v>51812</v>
      </c>
      <c r="D22" s="280">
        <v>9816</v>
      </c>
      <c r="E22" s="280">
        <v>10522</v>
      </c>
      <c r="F22" s="280">
        <v>2400</v>
      </c>
      <c r="G22" s="280">
        <v>0</v>
      </c>
    </row>
    <row r="23" spans="1:31" ht="30" customHeight="1">
      <c r="A23" s="346" t="s">
        <v>325</v>
      </c>
      <c r="B23" s="80">
        <f t="shared" si="1"/>
        <v>6193</v>
      </c>
      <c r="C23" s="80">
        <v>5946</v>
      </c>
      <c r="D23" s="280">
        <v>247</v>
      </c>
      <c r="E23" s="280">
        <v>0</v>
      </c>
      <c r="F23" s="280">
        <v>0</v>
      </c>
      <c r="G23" s="280">
        <v>0</v>
      </c>
    </row>
    <row r="24" spans="1:31" ht="30" customHeight="1" thickBot="1">
      <c r="A24" s="348" t="s">
        <v>326</v>
      </c>
      <c r="B24" s="80">
        <f t="shared" si="1"/>
        <v>237468</v>
      </c>
      <c r="C24" s="280">
        <v>168660</v>
      </c>
      <c r="D24" s="280">
        <v>16498</v>
      </c>
      <c r="E24" s="280">
        <v>52310</v>
      </c>
      <c r="F24" s="279">
        <v>0</v>
      </c>
      <c r="G24" s="279">
        <v>0</v>
      </c>
    </row>
    <row r="25" spans="1:31" s="357" customFormat="1" ht="12" customHeight="1">
      <c r="A25" s="278" t="s">
        <v>141</v>
      </c>
      <c r="B25" s="353"/>
      <c r="C25" s="353"/>
      <c r="D25" s="353"/>
      <c r="E25" s="354"/>
      <c r="F25" s="355"/>
      <c r="G25" s="356" t="s">
        <v>142</v>
      </c>
      <c r="AE25" s="357" t="s">
        <v>142</v>
      </c>
    </row>
    <row r="26" spans="1:31" s="358" customFormat="1" ht="12" customHeight="1">
      <c r="A26" s="310"/>
    </row>
    <row r="27" spans="1:31" s="358" customFormat="1" ht="12" customHeight="1">
      <c r="A27" s="310"/>
      <c r="C27" s="359"/>
      <c r="D27" s="359"/>
      <c r="E27" s="359"/>
      <c r="F27" s="359"/>
    </row>
    <row r="28" spans="1:31">
      <c r="C28" s="194"/>
      <c r="D28" s="194"/>
      <c r="E28" s="194"/>
      <c r="F28" s="194"/>
    </row>
    <row r="29" spans="1:31">
      <c r="C29" s="194"/>
      <c r="D29" s="194"/>
      <c r="E29" s="194"/>
      <c r="F29" s="194"/>
    </row>
    <row r="30" spans="1:31">
      <c r="C30" s="194"/>
      <c r="D30" s="194"/>
      <c r="E30" s="194"/>
      <c r="F30" s="194"/>
    </row>
    <row r="31" spans="1:31">
      <c r="C31" s="194"/>
      <c r="D31" s="194"/>
      <c r="E31" s="194"/>
      <c r="F31" s="194"/>
    </row>
    <row r="32" spans="1:31">
      <c r="C32" s="194"/>
      <c r="D32" s="194"/>
      <c r="E32" s="194"/>
      <c r="F32" s="194"/>
    </row>
    <row r="33" spans="3:24">
      <c r="C33" s="194"/>
      <c r="D33" s="194"/>
      <c r="E33" s="194"/>
      <c r="F33" s="194"/>
    </row>
    <row r="40" spans="3:24">
      <c r="X40" s="214"/>
    </row>
  </sheetData>
  <mergeCells count="9">
    <mergeCell ref="A2:G2"/>
    <mergeCell ref="A3:G3"/>
    <mergeCell ref="A5:A8"/>
    <mergeCell ref="F5:F8"/>
    <mergeCell ref="G5:G8"/>
    <mergeCell ref="B5:B8"/>
    <mergeCell ref="C5:C8"/>
    <mergeCell ref="D5:D8"/>
    <mergeCell ref="E5:E8"/>
  </mergeCells>
  <phoneticPr fontId="7" type="noConversion"/>
  <pageMargins left="0.78740157480314965" right="0.78740157480314965" top="1.7716535433070868" bottom="0.78740157480314965" header="0" footer="0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 지정된 범위</vt:lpstr>
      </vt:variant>
      <vt:variant>
        <vt:i4>13</vt:i4>
      </vt:variant>
    </vt:vector>
  </HeadingPairs>
  <TitlesOfParts>
    <vt:vector size="26" baseType="lpstr">
      <vt:lpstr>0.간지</vt:lpstr>
      <vt:lpstr>1.발전현황</vt:lpstr>
      <vt:lpstr>2.용도별전력사용량</vt:lpstr>
      <vt:lpstr>3.제조업종별전력사용량</vt:lpstr>
      <vt:lpstr>4.가스공급량</vt:lpstr>
      <vt:lpstr>5.고압가스시설현황</vt:lpstr>
      <vt:lpstr>6. 상수도보급현황</vt:lpstr>
      <vt:lpstr>7.상수도관</vt:lpstr>
      <vt:lpstr>8.급수사용량</vt:lpstr>
      <vt:lpstr>9.급수사용료부과</vt:lpstr>
      <vt:lpstr>10.하수도보급률</vt:lpstr>
      <vt:lpstr>11.하수도사용료부과</vt:lpstr>
      <vt:lpstr>12.하수관거</vt:lpstr>
      <vt:lpstr>'0.간지'!Print_Area</vt:lpstr>
      <vt:lpstr>'1.발전현황'!Print_Area</vt:lpstr>
      <vt:lpstr>'10.하수도보급률'!Print_Area</vt:lpstr>
      <vt:lpstr>'11.하수도사용료부과'!Print_Area</vt:lpstr>
      <vt:lpstr>'12.하수관거'!Print_Area</vt:lpstr>
      <vt:lpstr>'2.용도별전력사용량'!Print_Area</vt:lpstr>
      <vt:lpstr>'3.제조업종별전력사용량'!Print_Area</vt:lpstr>
      <vt:lpstr>'4.가스공급량'!Print_Area</vt:lpstr>
      <vt:lpstr>'5.고압가스시설현황'!Print_Area</vt:lpstr>
      <vt:lpstr>'6. 상수도보급현황'!Print_Area</vt:lpstr>
      <vt:lpstr>'7.상수도관'!Print_Area</vt:lpstr>
      <vt:lpstr>'8.급수사용량'!Print_Area</vt:lpstr>
      <vt:lpstr>'9.급수사용료부과'!Print_Area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2020-05-14T01:39:23Z</cp:lastPrinted>
  <dcterms:created xsi:type="dcterms:W3CDTF">2006-07-25T06:09:16Z</dcterms:created>
  <dcterms:modified xsi:type="dcterms:W3CDTF">2023-10-12T05:15:41Z</dcterms:modified>
</cp:coreProperties>
</file>